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tabRatio="819"/>
  </bookViews>
  <sheets>
    <sheet name="导出模板说明" sheetId="14" r:id="rId1"/>
    <sheet name="D2104064132" sheetId="1" r:id="rId2"/>
    <sheet name="D2104059845" sheetId="3" r:id="rId3"/>
    <sheet name="D2104060390" sheetId="5" r:id="rId4"/>
    <sheet name="D2104032257" sheetId="6" r:id="rId5"/>
    <sheet name="D2104008958" sheetId="8" r:id="rId6"/>
    <sheet name="D2104043208" sheetId="9" r:id="rId7"/>
    <sheet name="D2104032744" sheetId="11" r:id="rId8"/>
    <sheet name="D2104064464" sheetId="12" r:id="rId9"/>
    <sheet name="D2104050423" sheetId="13" r:id="rId10"/>
    <sheet name="D2104050075" sheetId="16" r:id="rId11"/>
    <sheet name="D2104047638" sheetId="17" r:id="rId12"/>
    <sheet name="D2104064466" sheetId="18" r:id="rId13"/>
    <sheet name="D2104064394" sheetId="20" r:id="rId14"/>
    <sheet name="D2104075711" sheetId="21" r:id="rId15"/>
  </sheets>
  <definedNames>
    <definedName name="_xlnm._FilterDatabase" localSheetId="0" hidden="1">导出模板说明!$A$12:$K$34</definedName>
    <definedName name="_xlnm.Print_Area" localSheetId="1">D2104064132!$A$1:$K$18</definedName>
    <definedName name="_xlnm.Print_Area" localSheetId="2">D2104059845!$A$1:$Q$18</definedName>
    <definedName name="_xlnm.Print_Area" localSheetId="3">D2104060390!$A$1:$Q$17</definedName>
    <definedName name="_xlnm.Print_Area" localSheetId="4">D2104032257!$A$1:$K$18</definedName>
    <definedName name="_xlnm.Print_Area" localSheetId="5">D2104008958!$A$1:$Q$19</definedName>
    <definedName name="_xlnm.Print_Area" localSheetId="6">D2104043208!$A$1:$Q$18</definedName>
    <definedName name="_xlnm.Print_Area" localSheetId="0">导出模板说明!$A$1:$R$37</definedName>
    <definedName name="_xlnm.Print_Area" localSheetId="13">D2104064394!$A$1:$R$19</definedName>
    <definedName name="_xlnm.Print_Area" localSheetId="12">D2104064466!$A$1:$R$18</definedName>
  </definedNames>
  <calcPr calcId="144525"/>
</workbook>
</file>

<file path=xl/sharedStrings.xml><?xml version="1.0" encoding="utf-8"?>
<sst xmlns="http://schemas.openxmlformats.org/spreadsheetml/2006/main" count="627" uniqueCount="187">
  <si>
    <t>Commercial Invoice</t>
  </si>
  <si>
    <r>
      <t>HAWB: &lt;</t>
    </r>
    <r>
      <rPr>
        <sz val="16"/>
        <color rgb="FF000000"/>
        <rFont val="宋体"/>
        <charset val="134"/>
      </rPr>
      <t>第一个运单号码</t>
    </r>
    <r>
      <rPr>
        <sz val="16"/>
        <color rgb="FF000000"/>
        <rFont val="Arial"/>
        <charset val="134"/>
      </rPr>
      <t>&gt;
MARKS: &lt;</t>
    </r>
    <r>
      <rPr>
        <sz val="16"/>
        <color rgb="FF000000"/>
        <rFont val="宋体"/>
        <charset val="134"/>
      </rPr>
      <t>第一个运单</t>
    </r>
    <r>
      <rPr>
        <sz val="16"/>
        <color rgb="FF000000"/>
        <rFont val="Arial"/>
        <charset val="134"/>
      </rPr>
      <t>&gt;-&lt;</t>
    </r>
    <r>
      <rPr>
        <sz val="16"/>
        <color rgb="FF000000"/>
        <rFont val="宋体"/>
        <charset val="134"/>
      </rPr>
      <t>第一个运单的件数</t>
    </r>
    <r>
      <rPr>
        <sz val="16"/>
        <color rgb="FF000000"/>
        <rFont val="Arial"/>
        <charset val="134"/>
      </rPr>
      <t>&gt;+&lt;</t>
    </r>
    <r>
      <rPr>
        <sz val="16"/>
        <color rgb="FF000000"/>
        <rFont val="宋体"/>
        <charset val="134"/>
      </rPr>
      <t>第二个运单</t>
    </r>
    <r>
      <rPr>
        <sz val="16"/>
        <color rgb="FF000000"/>
        <rFont val="Arial"/>
        <charset val="134"/>
      </rPr>
      <t>&gt;-&lt;</t>
    </r>
    <r>
      <rPr>
        <sz val="16"/>
        <color rgb="FF000000"/>
        <rFont val="宋体"/>
        <charset val="134"/>
      </rPr>
      <t>第二个运单的件数</t>
    </r>
    <r>
      <rPr>
        <sz val="16"/>
        <color rgb="FF000000"/>
        <rFont val="Arial"/>
        <charset val="134"/>
      </rPr>
      <t>&gt;</t>
    </r>
  </si>
  <si>
    <t>Shipper :</t>
  </si>
  <si>
    <r>
      <t>Name: &lt;</t>
    </r>
    <r>
      <rPr>
        <sz val="11"/>
        <color rgb="FF000000"/>
        <rFont val="宋体"/>
        <charset val="134"/>
      </rPr>
      <t>发货公司（自税）</t>
    </r>
    <r>
      <rPr>
        <sz val="11"/>
        <color rgb="FF000000"/>
        <rFont val="Arial"/>
        <charset val="134"/>
      </rPr>
      <t>&gt;                                                     
Address: &lt;</t>
    </r>
    <r>
      <rPr>
        <sz val="11"/>
        <color rgb="FF000000"/>
        <rFont val="宋体"/>
        <charset val="134"/>
      </rPr>
      <t>发货地址（自税）</t>
    </r>
    <r>
      <rPr>
        <sz val="11"/>
        <color rgb="FF000000"/>
        <rFont val="Arial"/>
        <charset val="134"/>
      </rPr>
      <t xml:space="preserve">&gt;                                                              
</t>
    </r>
  </si>
  <si>
    <t>Consignee:</t>
  </si>
  <si>
    <r>
      <t>&lt;</t>
    </r>
    <r>
      <rPr>
        <sz val="11"/>
        <color rgb="FF000000"/>
        <rFont val="宋体"/>
        <charset val="134"/>
      </rPr>
      <t>收货公司（自税）</t>
    </r>
    <r>
      <rPr>
        <sz val="11"/>
        <color rgb="FF000000"/>
        <rFont val="Arial"/>
        <charset val="134"/>
      </rPr>
      <t>&gt;  
Address:&lt;</t>
    </r>
    <r>
      <rPr>
        <sz val="11"/>
        <color rgb="FF000000"/>
        <rFont val="宋体"/>
        <charset val="134"/>
      </rPr>
      <t>收货公司（自税）</t>
    </r>
    <r>
      <rPr>
        <sz val="11"/>
        <color rgb="FF000000"/>
        <rFont val="Arial"/>
        <charset val="134"/>
      </rPr>
      <t>&gt;  
VAT:&lt;</t>
    </r>
    <r>
      <rPr>
        <sz val="11"/>
        <color rgb="FF000000"/>
        <rFont val="宋体"/>
        <charset val="134"/>
      </rPr>
      <t>收件</t>
    </r>
    <r>
      <rPr>
        <sz val="11"/>
        <color rgb="FF000000"/>
        <rFont val="Arial"/>
        <charset val="134"/>
      </rPr>
      <t>VAT</t>
    </r>
    <r>
      <rPr>
        <sz val="11"/>
        <color rgb="FF000000"/>
        <rFont val="宋体"/>
        <charset val="134"/>
      </rPr>
      <t>（自税）</t>
    </r>
    <r>
      <rPr>
        <sz val="11"/>
        <color rgb="FF000000"/>
        <rFont val="Arial"/>
        <charset val="134"/>
      </rPr>
      <t>&gt;  
EORI: &lt;</t>
    </r>
    <r>
      <rPr>
        <sz val="11"/>
        <color rgb="FF000000"/>
        <rFont val="宋体"/>
        <charset val="134"/>
      </rPr>
      <t>收件</t>
    </r>
    <r>
      <rPr>
        <sz val="11"/>
        <color rgb="FF000000"/>
        <rFont val="Arial"/>
        <charset val="134"/>
      </rPr>
      <t>EORI</t>
    </r>
    <r>
      <rPr>
        <sz val="11"/>
        <color rgb="FF000000"/>
        <rFont val="宋体"/>
        <charset val="134"/>
      </rPr>
      <t>（自税）</t>
    </r>
    <r>
      <rPr>
        <sz val="11"/>
        <color rgb="FF000000"/>
        <rFont val="Arial"/>
        <charset val="134"/>
      </rPr>
      <t xml:space="preserve">&gt;  </t>
    </r>
  </si>
  <si>
    <t>Freight</t>
  </si>
  <si>
    <t>Weight</t>
  </si>
  <si>
    <t>VAT Value Adjustment</t>
  </si>
  <si>
    <t>Exchange rate</t>
  </si>
  <si>
    <t>Total declared value</t>
  </si>
  <si>
    <t>distribution rates</t>
  </si>
  <si>
    <t>Item NO</t>
  </si>
  <si>
    <t>MARKS &amp; NO</t>
  </si>
  <si>
    <t>CTN</t>
  </si>
  <si>
    <t>HS code</t>
  </si>
  <si>
    <t>DESCRIPTION</t>
  </si>
  <si>
    <t>Material</t>
  </si>
  <si>
    <t>QTY(pcs)</t>
  </si>
  <si>
    <t>Unit price                     ( GBP)</t>
  </si>
  <si>
    <t>Amount                 ( GBP)</t>
  </si>
  <si>
    <t>Weight (kg)</t>
  </si>
  <si>
    <t>中文品名</t>
  </si>
  <si>
    <t>Duty rate</t>
  </si>
  <si>
    <t>customs 
Value</t>
  </si>
  <si>
    <t>duty</t>
  </si>
  <si>
    <t>vat</t>
  </si>
  <si>
    <t>&lt;运单序号&gt;</t>
  </si>
  <si>
    <t>&lt;运单号码&gt;</t>
  </si>
  <si>
    <t>&lt;总件数&gt;</t>
  </si>
  <si>
    <t>&lt;国外海关编码&gt;</t>
  </si>
  <si>
    <t>&lt;英文品名&gt;</t>
  </si>
  <si>
    <t>&lt;英文材质&gt;</t>
  </si>
  <si>
    <t>&lt;总数量&gt;</t>
  </si>
  <si>
    <t>&lt;单价&gt;</t>
  </si>
  <si>
    <t>&lt;总价&gt;</t>
  </si>
  <si>
    <t>&lt;总毛重&gt;</t>
  </si>
  <si>
    <t>&lt;中文品名&gt;</t>
  </si>
  <si>
    <t>D2104046658</t>
  </si>
  <si>
    <t>Bathroom Rug</t>
  </si>
  <si>
    <t>Polyester</t>
  </si>
  <si>
    <t>浴室地垫</t>
  </si>
  <si>
    <t>First Aid Empty Bag</t>
  </si>
  <si>
    <t>Nylon</t>
  </si>
  <si>
    <t>急救空包</t>
  </si>
  <si>
    <t>Toilet Seat Cover</t>
  </si>
  <si>
    <t>Fiber</t>
  </si>
  <si>
    <t>马桶垫</t>
  </si>
  <si>
    <t>Foldable Shopping Bag</t>
  </si>
  <si>
    <t>折叠购物袋</t>
  </si>
  <si>
    <t>Table Mats</t>
  </si>
  <si>
    <t>PVC</t>
  </si>
  <si>
    <t>桌垫</t>
  </si>
  <si>
    <t>Cup Mat</t>
  </si>
  <si>
    <t>Silicone</t>
  </si>
  <si>
    <t>杯垫</t>
  </si>
  <si>
    <t>Highchair Splash Mat</t>
  </si>
  <si>
    <t>高脚椅地垫</t>
  </si>
  <si>
    <t>Backpack</t>
  </si>
  <si>
    <t>Canvas</t>
  </si>
  <si>
    <t>背包</t>
  </si>
  <si>
    <t>Bath Bomb Mold</t>
  </si>
  <si>
    <t>Plastic</t>
  </si>
  <si>
    <t>肥皂模具</t>
  </si>
  <si>
    <t>D2104046660</t>
  </si>
  <si>
    <t>Bath towel</t>
  </si>
  <si>
    <t>Cotton</t>
  </si>
  <si>
    <t>浴巾</t>
  </si>
  <si>
    <t>Bundled Binding</t>
  </si>
  <si>
    <t>Leather+Plush</t>
  </si>
  <si>
    <t>捆绑套装</t>
  </si>
  <si>
    <t>Girls Tights</t>
  </si>
  <si>
    <t>裤袜</t>
  </si>
  <si>
    <t>Net Gloves</t>
  </si>
  <si>
    <t>网手套</t>
  </si>
  <si>
    <r>
      <rPr>
        <sz val="11"/>
        <rFont val="Arial"/>
        <charset val="134"/>
      </rPr>
      <t xml:space="preserve">Total value </t>
    </r>
    <r>
      <rPr>
        <sz val="11"/>
        <rFont val="宋体"/>
        <charset val="134"/>
      </rPr>
      <t>（</t>
    </r>
    <r>
      <rPr>
        <sz val="11"/>
        <rFont val="Arial"/>
        <charset val="134"/>
      </rPr>
      <t>UK CIF</t>
    </r>
    <r>
      <rPr>
        <sz val="11"/>
        <rFont val="宋体"/>
        <charset val="134"/>
      </rPr>
      <t>）</t>
    </r>
  </si>
  <si>
    <r>
      <rPr>
        <sz val="11"/>
        <color rgb="FF000000"/>
        <rFont val="Times New Roman"/>
        <charset val="134"/>
      </rPr>
      <t>freight terms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n"/>
        <charset val="134"/>
      </rPr>
      <t>UK CIF</t>
    </r>
  </si>
  <si>
    <t>HAWB: D2104064132
MARKS: D2104064132-92+D2104059847-50</t>
  </si>
  <si>
    <t>Shenzhen traveller Technology Co., Ltd
building A5,Glory Technology lndustrial park,Baolong Road,Longgang district, Shenzhen. 
Guangdong Province. Zip Code 518116  P.R. China</t>
  </si>
  <si>
    <t>SHENZHENSHIJIANHONGDIANZISHANGWU YOUXIANGONGSI
Address:FLAT 4 3 KINGS AVENUE NEW MALDEN GREATER LONDON KT3 4DX
VAT: GB319428491
EORI: GB319428491000</t>
  </si>
  <si>
    <t>收件公司
收件地址
VAT
EORI</t>
  </si>
  <si>
    <t>D2104064132</t>
  </si>
  <si>
    <t>Studio</t>
  </si>
  <si>
    <t>plastic+metal</t>
  </si>
  <si>
    <t>摄影棚</t>
  </si>
  <si>
    <t>D2104059847</t>
  </si>
  <si>
    <t>HAWB: D2104059845
MARKS: D2104059845-50+D2104059899-30</t>
  </si>
  <si>
    <t>Name:  Shenzhen traveller Technology Co., Ltd
Address: building A5,Glory Technology lndustrial park,Baolong Road,Longgang district, Shenzhen. Guangdong Province. Zip Code 518116  P.R. China</t>
  </si>
  <si>
    <t>SHENZHENSHIXINCHANGYUANKEJI YOUXIANGONGSI
Address: FLAT 4 3 KINGS AVENUE NEW MALDEN GREATER LONDON KT3 4DX
VAT:GB316558492
EORI: GB316558492000</t>
  </si>
  <si>
    <t>D2104059845</t>
  </si>
  <si>
    <t>Photographic lamp</t>
  </si>
  <si>
    <t>摄影灯</t>
  </si>
  <si>
    <t>D2104059899</t>
  </si>
  <si>
    <t>HAWB: D2104060390
MARKS: D2104060390-116</t>
  </si>
  <si>
    <t xml:space="preserve">Name: Shenzhen Fusitai Industrial Co., Ltd.
Address:No. 34, Changfa West Road, Bantian Street, Longgang District, Shenzhen                                                               
</t>
  </si>
  <si>
    <t>SHENZHEN FUZHIYUAN E-COMMERCE CO LTD
Address: FLAT 4 3 KINGS AVENUE NEW MALDEN GREATER LONDON KT3 4DX
VAT: GB306185517
EORI: GB306185517000</t>
  </si>
  <si>
    <t>D2104060390</t>
  </si>
  <si>
    <t>electric screw driver</t>
  </si>
  <si>
    <t>ABS+metal</t>
  </si>
  <si>
    <t>电动螺丝刀</t>
  </si>
  <si>
    <t>HAWB: D2104032257
MARKS: D2104032257-8+D2104032277-8</t>
  </si>
  <si>
    <t>Name: SHENZHENSHI ZHONGJING TECHNOLOGY CO.,LTD 
Address:+2203, block a, hualijia electronic market, Huanan City, Pinghu Town, 
Longgang District, Shenzhen</t>
  </si>
  <si>
    <t>SHENZHEN JISHISHU NETWORK TECHNOLOGY LTD
Address: SECOND FLOOR 100 OCK STREET ABINGDON OXFORDSHIRE OX14 5DH
VAT: GB346263791
EORI: GB346263791000</t>
  </si>
  <si>
    <t>D2104032257</t>
  </si>
  <si>
    <t>measuring instruments</t>
  </si>
  <si>
    <t>plastic</t>
  </si>
  <si>
    <t>测量仪器</t>
  </si>
  <si>
    <t>D2104032277</t>
  </si>
  <si>
    <t>HAWB: D2104008958
MARKS: D2104008958-49</t>
  </si>
  <si>
    <t>Name:ShenZhen MBB Joint Future Co.,Ltd                                                                     
Address: Room 309,Building A,CityShanhai center, no. 14,ZhongxingRoad,BantianStreet,
LonggangDistrict,ShenzhenCity,Guangdong Province, China.</t>
  </si>
  <si>
    <t>SHENZHEN SHI KE KE MI YA MAO YI YOU XIAN GONG SI
Address: 105 11 COURTENAY ROAD EAST LANE WEMBLEY LONDON HA9 7ND
VAT: GB317970678
EORI: GB317970678000</t>
  </si>
  <si>
    <t>D2104008958</t>
  </si>
  <si>
    <t>Suction</t>
  </si>
  <si>
    <t>Aluminum alloy + rubber</t>
  </si>
  <si>
    <t>吸盘</t>
  </si>
  <si>
    <t>Nail file</t>
  </si>
  <si>
    <t>Sandpaper</t>
  </si>
  <si>
    <t>指甲锉</t>
  </si>
  <si>
    <t>Mowing line</t>
  </si>
  <si>
    <t>割草线</t>
  </si>
  <si>
    <t>HAWB: D2104043208
MARKS: D2104043208-400+D2104043233-3</t>
  </si>
  <si>
    <t xml:space="preserve">Name: yantaixinbeisushangmaoyouxiangongsi
Address::jingjijishukaifaqujinshajianglu29hao
hongyuanshangwudasha309-7shi
yantai shandong
China 264000                  </t>
  </si>
  <si>
    <t>YANTAI XINBEISU SHANGMAOYOUXIANGONGSI
Address: 13TH FLOOR C/O XL CITY TOWER PICCADILLY PLAZA MANCHESTER M1 4BT
VAT: GB368406770
EORI: GB368406770000</t>
  </si>
  <si>
    <t>D2104043208</t>
  </si>
  <si>
    <t>Air Fryer</t>
  </si>
  <si>
    <t>空气炸锅</t>
  </si>
  <si>
    <t>D2104043233</t>
  </si>
  <si>
    <t>Air fryer Rack</t>
  </si>
  <si>
    <t>Stainless steel</t>
  </si>
  <si>
    <t>空气炸锅烤架</t>
  </si>
  <si>
    <t>HAWB: D2104032744
MARKS: D2104032744-32</t>
  </si>
  <si>
    <t xml:space="preserve">Name: ShenZhenShiHanYuDianZiKeJiYouXianGongSi
Address:Shui Ku Lu 12-3 Hao 105 Long Gang Qu Ban Tian Jie Dao Nan Keng She Qu
Shen Zhen Shi Guang Dong 518000                                                               </t>
  </si>
  <si>
    <t>SHENZHENSHIHANYUDIANZI KEJIYOUXIANGONGSI
Address: AVS 132-134 GREAT ANCOATS ST MANCHESTER M4 6DE
VAT: GB307518412
EORI: GB307518412000</t>
  </si>
  <si>
    <t>D2104032744</t>
  </si>
  <si>
    <t>polymer clay</t>
  </si>
  <si>
    <t>clay</t>
  </si>
  <si>
    <t>软陶</t>
  </si>
  <si>
    <t>HAWB: D2104064464
MARKS: D2104064464-10</t>
  </si>
  <si>
    <t xml:space="preserve">Name: Shen Zhen Shi Cheng Zong Ke Ji You Xian Gong Si
Address:Sai Ge Xin Cheng 8 Hao Lou 1208 Ji Hua Jie Dao San Lian She Qu
Shen Zhen Shi Long Gang Qu Guang Dong Sheng 518100 CN                                                          </t>
  </si>
  <si>
    <t>SHEN ZHEN SHI CHENG ZONG KE JI YOU XIAN GONG SI
Address: 24 GOODALL ROAD LONDON GREATER LONDON E11 4EP
VAT: GB358532380
EORI: GB358532380000</t>
  </si>
  <si>
    <t>D2104064464</t>
  </si>
  <si>
    <t>curtain lights</t>
  </si>
  <si>
    <t>copper wire</t>
  </si>
  <si>
    <t>窗帘灯</t>
  </si>
  <si>
    <t>HAWB: D2104050423
MARKS: D2104050423-20</t>
  </si>
  <si>
    <t xml:space="preserve">Name: shen zhen shi di jiu wei du ke ji you xian gong si
Address: CN, 518100, guang dong, Shen Zhen Shi Nan Shan Qu, Nan Tou Jie Dao, Da Xin She Qu Da Xin Xin Cun 100 Hao 303                                                          </t>
  </si>
  <si>
    <t>SHEN ZHEN SHI DI JIU WEI DU KE JI YOU XIAN GONG SI
Address: 9 PANTYGRAIGWEN ROAD PONTYPRIDD MID GLAMORGAN CF37 2RR
VAT: GB292807378
EORI: GB292807378000</t>
  </si>
  <si>
    <t>D2104050423</t>
  </si>
  <si>
    <t>solar light</t>
  </si>
  <si>
    <t>glass</t>
  </si>
  <si>
    <t>太阳能灯</t>
  </si>
  <si>
    <t>HAWB: D2104050075
MARKS: D2104050075-30</t>
  </si>
  <si>
    <t>SHENZHEN JINZHUO TECHNOLOGY CO LTD
Address: FLAT 4 3 KINGS AVENUE NEW MALDEN GREATER LONDON KT3 4DX
VAT: GB306193421
EORI: GB306193421000</t>
  </si>
  <si>
    <t>D2104050075</t>
  </si>
  <si>
    <t>facial steamer</t>
  </si>
  <si>
    <t>ABS</t>
  </si>
  <si>
    <t>蒸脸仪</t>
  </si>
  <si>
    <t>HAWB: D2104047638
MARKS: D2104047638-4</t>
  </si>
  <si>
    <t xml:space="preserve">Name: GUANGZHOU AINUOKE INTERNATIONAL TRADING CO LTD
Address: fengzedonglu106hao
510000 GUANGZHOU -Nansha
CHINA                                                               </t>
  </si>
  <si>
    <t>GUANGZHOU AINUOKE INTERNATIONAL TRADING CO LTD
Address: FINCHLEY, LONDON 82 LICHFIELD GROVE LONDON N3 2JN
VAT: GB358784344
EORI: GB358784344000</t>
  </si>
  <si>
    <t>D2104047638</t>
  </si>
  <si>
    <t>Lamp string decoration set</t>
  </si>
  <si>
    <t>灯串装饰套装</t>
  </si>
  <si>
    <t>HAWB: D2104064466
MARKS: D2104064466-18+D2104064468-14</t>
  </si>
  <si>
    <t xml:space="preserve">Name: shenzhenshiailepaikejiyouxianzerengongsi                     Address:longgangqubantianjiedao maantangshequbanxuegangdadao1007hao fuhaohuayuan rongxingdashaB-9D shenzhengshi guangdong                                                              </t>
  </si>
  <si>
    <t>SHENZHENSHIAILEPAIKEJIYOUXIANZERENG ONGSI
Address: SUITE 11, FIRST FLOOR MOY ROAD BUSINESS CENTRE TAFFS WELL CARDIFF CF15 7QR
VAT: GB328187680
EORI: GB328187680000</t>
  </si>
  <si>
    <t>D2104064466</t>
  </si>
  <si>
    <t>cellophone</t>
  </si>
  <si>
    <t>透明玻璃纸</t>
  </si>
  <si>
    <t>D2104064468</t>
  </si>
  <si>
    <t>Liner</t>
  </si>
  <si>
    <t>橱柜垫</t>
  </si>
  <si>
    <t>HAWB: D2104064394
MARKS: D2104064394-14</t>
  </si>
  <si>
    <t xml:space="preserve">Name: fuqingshi ling chen ke ji you xian gong si
Address: fujiansheng fuzhoushi fuqingshi yupingjiedao guantangqian chenglonghuayuan 4haolou 5ceng B405                                                               </t>
  </si>
  <si>
    <t>FUQINGSHI LING CHEN KE JI YOU XIAN GONG SI
Address: 309 WINSTON HOUSE 2 DOLLIS PARK LONDON N3 1HF
VAT: GB323588785
EORI: GB323588785000</t>
  </si>
  <si>
    <t>D2104064394</t>
  </si>
  <si>
    <t>Thermos Flask</t>
  </si>
  <si>
    <t>不锈钢保温杯</t>
  </si>
  <si>
    <t>car cup lid</t>
  </si>
  <si>
    <t>汽车杯盖</t>
  </si>
  <si>
    <t>HAWB: D2104075711
MARKS: D2104075711-14</t>
  </si>
  <si>
    <t>Name: JUN MAO INTERNATIONAL TECHNOLOGY LTD
Address: NANSHANQU XILIZHUGUANGBEILU MINGLIANGKEJIYUAN XIEZILOU1DONG406</t>
  </si>
  <si>
    <t>JUN MAO INTERNATIONAL TECHNOLOGY LTD
Address: GAINSBOROUGH HOUSE 109 PORTLAND STREET MANCHESTER
GREATER MANCHESTER M1 6DN
VAT: GB302257444
EORI: GB302257444000</t>
  </si>
  <si>
    <t>D2104075711</t>
  </si>
  <si>
    <t>bathroom shower shelf</t>
  </si>
  <si>
    <t>plastic+aluminum</t>
  </si>
  <si>
    <t>浴室置物架</t>
  </si>
</sst>
</file>

<file path=xl/styles.xml><?xml version="1.0" encoding="utf-8"?>
<styleSheet xmlns="http://schemas.openxmlformats.org/spreadsheetml/2006/main">
  <numFmts count="12">
    <numFmt numFmtId="176" formatCode="\$#,##0.00;\-\$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[$-1010804]General"/>
    <numFmt numFmtId="26" formatCode="\$#,##0.00_);[Red]\(\$#,##0.00\)"/>
    <numFmt numFmtId="178" formatCode="0_ "/>
    <numFmt numFmtId="179" formatCode="0.00_ "/>
    <numFmt numFmtId="180" formatCode="0.0000_ "/>
    <numFmt numFmtId="181" formatCode="#,##0.00_);[Red]\(#,##0.00\)"/>
    <numFmt numFmtId="182" formatCode="0.00_);[Red]\(0.00\)"/>
  </numFmts>
  <fonts count="53">
    <font>
      <sz val="11"/>
      <color theme="1"/>
      <name val="宋体"/>
      <charset val="134"/>
      <scheme val="minor"/>
    </font>
    <font>
      <b/>
      <sz val="26"/>
      <color rgb="FF000000"/>
      <name val="Arial"/>
      <charset val="134"/>
    </font>
    <font>
      <sz val="16"/>
      <color rgb="FF000000"/>
      <name val="Arial"/>
      <charset val="134"/>
    </font>
    <font>
      <b/>
      <sz val="18"/>
      <color rgb="FF000000"/>
      <name val="Arial"/>
      <charset val="134"/>
    </font>
    <font>
      <sz val="11"/>
      <color rgb="FF000000"/>
      <name val="Arial"/>
      <charset val="134"/>
    </font>
    <font>
      <b/>
      <sz val="11"/>
      <name val="Arial"/>
      <charset val="134"/>
    </font>
    <font>
      <b/>
      <sz val="11"/>
      <color rgb="FF000000"/>
      <name val="Arial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1"/>
      <name val="Arial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Times New Roman"/>
      <charset val="134"/>
    </font>
    <font>
      <b/>
      <sz val="10"/>
      <color rgb="FF000000"/>
      <name val="华文细黑"/>
      <charset val="134"/>
    </font>
    <font>
      <sz val="10"/>
      <color rgb="FF000000"/>
      <name val="华文细黑"/>
      <charset val="134"/>
    </font>
    <font>
      <sz val="10"/>
      <name val="华文细黑"/>
      <charset val="134"/>
    </font>
    <font>
      <sz val="12"/>
      <name val="宋体"/>
      <charset val="134"/>
    </font>
    <font>
      <sz val="8"/>
      <color indexed="8"/>
      <name val="微软雅黑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sz val="16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6"/>
      <color rgb="FFFF0000"/>
      <name val="宋体"/>
      <charset val="134"/>
    </font>
    <font>
      <sz val="11"/>
      <color rgb="FFFF0000"/>
      <name val="Arial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134"/>
    </font>
    <font>
      <sz val="12"/>
      <color rgb="FFFF0000"/>
      <name val="Times New Roman"/>
      <charset val="134"/>
    </font>
    <font>
      <sz val="11"/>
      <color rgb="FFFF0000"/>
      <name val="Times New Roman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4" fillId="23" borderId="14" applyNumberFormat="0" applyAlignment="0" applyProtection="0">
      <alignment vertical="center"/>
    </xf>
    <xf numFmtId="0" fontId="46" fillId="23" borderId="11" applyNumberFormat="0" applyAlignment="0" applyProtection="0">
      <alignment vertical="center"/>
    </xf>
    <xf numFmtId="0" fontId="37" fillId="12" borderId="12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177" fontId="1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26" fontId="4" fillId="0" borderId="1" xfId="0" applyNumberFormat="1" applyFont="1" applyFill="1" applyBorder="1" applyAlignment="1" applyProtection="1">
      <alignment horizontal="center" vertical="center" wrapText="1" shrinkToFit="1"/>
    </xf>
    <xf numFmtId="178" fontId="9" fillId="0" borderId="1" xfId="0" applyNumberFormat="1" applyFont="1" applyFill="1" applyBorder="1" applyAlignment="1" applyProtection="1">
      <alignment horizontal="center" vertical="center"/>
      <protection locked="0"/>
    </xf>
    <xf numFmtId="26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3" borderId="1" xfId="0" applyNumberFormat="1" applyFont="1" applyFill="1" applyBorder="1" applyAlignment="1" applyProtection="1">
      <alignment horizontal="center" vertical="center"/>
      <protection locked="0"/>
    </xf>
    <xf numFmtId="177" fontId="1" fillId="2" borderId="4" xfId="0" applyNumberFormat="1" applyFont="1" applyFill="1" applyBorder="1" applyAlignment="1" applyProtection="1">
      <alignment horizontal="center" vertical="center"/>
      <protection locked="0"/>
    </xf>
    <xf numFmtId="177" fontId="1" fillId="2" borderId="0" xfId="0" applyNumberFormat="1" applyFont="1" applyFill="1" applyBorder="1" applyAlignment="1" applyProtection="1">
      <alignment horizontal="center" vertical="center"/>
      <protection locked="0"/>
    </xf>
    <xf numFmtId="177" fontId="10" fillId="0" borderId="0" xfId="0" applyNumberFormat="1" applyFont="1" applyFill="1" applyBorder="1" applyAlignment="1" applyProtection="1">
      <alignment horizontal="center" vertical="center"/>
      <protection locked="0"/>
    </xf>
    <xf numFmtId="177" fontId="10" fillId="0" borderId="0" xfId="0" applyNumberFormat="1" applyFont="1" applyFill="1" applyBorder="1" applyAlignment="1" applyProtection="1">
      <alignment horizontal="left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11" fillId="0" borderId="0" xfId="0" applyNumberFormat="1" applyFont="1" applyFill="1" applyBorder="1" applyAlignment="1" applyProtection="1">
      <alignment horizontal="center" vertical="center"/>
      <protection locked="0"/>
    </xf>
    <xf numFmtId="177" fontId="11" fillId="0" borderId="0" xfId="0" applyNumberFormat="1" applyFont="1" applyFill="1" applyBorder="1" applyAlignment="1" applyProtection="1">
      <alignment horizontal="left" vertical="center"/>
      <protection locked="0"/>
    </xf>
    <xf numFmtId="177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177" fontId="10" fillId="4" borderId="1" xfId="0" applyNumberFormat="1" applyFont="1" applyFill="1" applyBorder="1" applyAlignment="1" applyProtection="1">
      <alignment horizontal="left" vertical="center"/>
      <protection locked="0"/>
    </xf>
    <xf numFmtId="179" fontId="10" fillId="4" borderId="1" xfId="0" applyNumberFormat="1" applyFont="1" applyFill="1" applyBorder="1" applyAlignment="1">
      <alignment horizontal="left" vertical="center"/>
    </xf>
    <xf numFmtId="177" fontId="10" fillId="4" borderId="1" xfId="0" applyNumberFormat="1" applyFont="1" applyFill="1" applyBorder="1" applyAlignment="1">
      <alignment horizontal="left" vertical="center"/>
    </xf>
    <xf numFmtId="177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180" fontId="10" fillId="4" borderId="1" xfId="0" applyNumberFormat="1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 applyProtection="1">
      <alignment horizontal="center" vertical="center"/>
      <protection locked="0"/>
    </xf>
    <xf numFmtId="177" fontId="12" fillId="2" borderId="1" xfId="0" applyNumberFormat="1" applyFont="1" applyFill="1" applyBorder="1" applyAlignment="1" applyProtection="1">
      <alignment horizontal="center" vertical="center"/>
      <protection locked="0"/>
    </xf>
    <xf numFmtId="177" fontId="6" fillId="4" borderId="1" xfId="0" applyNumberFormat="1" applyFont="1" applyFill="1" applyBorder="1" applyAlignment="1" applyProtection="1">
      <alignment horizontal="center" vertical="center"/>
      <protection locked="0"/>
    </xf>
    <xf numFmtId="177" fontId="13" fillId="4" borderId="1" xfId="0" applyNumberFormat="1" applyFont="1" applyFill="1" applyBorder="1" applyAlignment="1">
      <alignment horizontal="center" vertical="center" wrapText="1"/>
    </xf>
    <xf numFmtId="177" fontId="13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shrinkToFit="1"/>
    </xf>
    <xf numFmtId="0" fontId="8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1" xfId="0" applyNumberFormat="1" applyFont="1" applyFill="1" applyBorder="1" applyAlignment="1" applyProtection="1">
      <alignment horizontal="center" vertical="center"/>
      <protection locked="0"/>
    </xf>
    <xf numFmtId="177" fontId="14" fillId="4" borderId="1" xfId="0" applyNumberFormat="1" applyFont="1" applyFill="1" applyBorder="1" applyAlignment="1" applyProtection="1">
      <alignment horizontal="center" vertical="center"/>
      <protection locked="0"/>
    </xf>
    <xf numFmtId="177" fontId="15" fillId="4" borderId="1" xfId="0" applyNumberFormat="1" applyFont="1" applyFill="1" applyBorder="1" applyAlignment="1">
      <alignment horizontal="center" vertical="center" wrapText="1"/>
    </xf>
    <xf numFmtId="177" fontId="15" fillId="4" borderId="1" xfId="0" applyNumberFormat="1" applyFont="1" applyFill="1" applyBorder="1" applyAlignment="1">
      <alignment horizontal="center" vertical="center"/>
    </xf>
    <xf numFmtId="181" fontId="4" fillId="3" borderId="1" xfId="0" applyNumberFormat="1" applyFont="1" applyFill="1" applyBorder="1" applyAlignment="1">
      <alignment horizontal="center" vertical="center" wrapText="1"/>
    </xf>
    <xf numFmtId="182" fontId="4" fillId="3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2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4" borderId="1" xfId="0" applyNumberFormat="1" applyFont="1" applyFill="1" applyBorder="1" applyAlignment="1" applyProtection="1">
      <alignment horizontal="center" vertical="center"/>
      <protection locked="0"/>
    </xf>
    <xf numFmtId="179" fontId="10" fillId="0" borderId="0" xfId="0" applyNumberFormat="1" applyFont="1" applyFill="1" applyBorder="1" applyAlignment="1" applyProtection="1">
      <alignment horizontal="center" vertical="center"/>
      <protection locked="0"/>
    </xf>
    <xf numFmtId="177" fontId="10" fillId="2" borderId="0" xfId="0" applyNumberFormat="1" applyFont="1" applyFill="1" applyBorder="1" applyAlignment="1" applyProtection="1">
      <alignment horizontal="center" vertical="center"/>
      <protection locked="0"/>
    </xf>
    <xf numFmtId="179" fontId="11" fillId="0" borderId="0" xfId="0" applyNumberFormat="1" applyFont="1" applyFill="1" applyBorder="1" applyAlignment="1" applyProtection="1">
      <alignment horizontal="center" vertical="center"/>
      <protection locked="0"/>
    </xf>
    <xf numFmtId="177" fontId="11" fillId="2" borderId="0" xfId="0" applyNumberFormat="1" applyFont="1" applyFill="1" applyBorder="1" applyAlignment="1" applyProtection="1">
      <alignment horizontal="center" vertical="center"/>
      <protection locked="0"/>
    </xf>
    <xf numFmtId="179" fontId="10" fillId="4" borderId="1" xfId="0" applyNumberFormat="1" applyFont="1" applyFill="1" applyBorder="1" applyAlignment="1" applyProtection="1">
      <alignment horizontal="left" vertical="center"/>
      <protection locked="0"/>
    </xf>
    <xf numFmtId="179" fontId="10" fillId="4" borderId="1" xfId="0" applyNumberFormat="1" applyFont="1" applyFill="1" applyBorder="1" applyAlignment="1">
      <alignment horizontal="center" vertical="center"/>
    </xf>
    <xf numFmtId="179" fontId="15" fillId="4" borderId="1" xfId="0" applyNumberFormat="1" applyFont="1" applyFill="1" applyBorder="1" applyAlignment="1">
      <alignment horizontal="center" vertical="center"/>
    </xf>
    <xf numFmtId="177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NumberFormat="1" applyFont="1" applyFill="1" applyBorder="1" applyAlignment="1" applyProtection="1">
      <alignment horizontal="center" vertical="center"/>
      <protection locked="0"/>
    </xf>
    <xf numFmtId="179" fontId="10" fillId="4" borderId="1" xfId="0" applyNumberFormat="1" applyFont="1" applyFill="1" applyBorder="1" applyAlignment="1" applyProtection="1">
      <alignment horizontal="center" vertical="center"/>
      <protection locked="0"/>
    </xf>
    <xf numFmtId="177" fontId="16" fillId="0" borderId="2" xfId="0" applyNumberFormat="1" applyFont="1" applyFill="1" applyBorder="1" applyAlignment="1" applyProtection="1">
      <alignment horizontal="center" vertical="center"/>
      <protection locked="0"/>
    </xf>
    <xf numFmtId="177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 applyProtection="1">
      <alignment horizontal="center" vertical="center" shrinkToFit="1"/>
    </xf>
    <xf numFmtId="0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177" fontId="20" fillId="2" borderId="1" xfId="0" applyNumberFormat="1" applyFont="1" applyFill="1" applyBorder="1" applyAlignment="1" applyProtection="1">
      <alignment horizontal="center" vertical="center"/>
      <protection locked="0"/>
    </xf>
    <xf numFmtId="177" fontId="20" fillId="4" borderId="1" xfId="0" applyNumberFormat="1" applyFont="1" applyFill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 applyProtection="1">
      <alignment horizontal="center" vertical="center"/>
      <protection locked="0"/>
    </xf>
    <xf numFmtId="177" fontId="7" fillId="0" borderId="6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NumberFormat="1" applyFont="1" applyFill="1" applyBorder="1" applyAlignment="1" applyProtection="1">
      <alignment horizontal="center" vertical="center" shrinkToFit="1"/>
    </xf>
    <xf numFmtId="177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 applyProtection="1">
      <alignment horizontal="center" vertical="center"/>
    </xf>
    <xf numFmtId="177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0" xfId="0" applyFont="1">
      <alignment vertical="center"/>
    </xf>
    <xf numFmtId="177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25" fillId="0" borderId="2" xfId="0" applyNumberFormat="1" applyFont="1" applyFill="1" applyBorder="1" applyAlignment="1" applyProtection="1">
      <alignment horizontal="center" vertical="center"/>
      <protection locked="0"/>
    </xf>
    <xf numFmtId="177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26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6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177" fontId="27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28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27" fillId="2" borderId="0" xfId="0" applyNumberFormat="1" applyFont="1" applyFill="1" applyBorder="1" applyAlignment="1" applyProtection="1">
      <alignment horizontal="center" vertical="center"/>
      <protection locked="0"/>
    </xf>
    <xf numFmtId="176" fontId="28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25" fillId="2" borderId="2" xfId="0" applyNumberFormat="1" applyFont="1" applyFill="1" applyBorder="1" applyAlignment="1" applyProtection="1">
      <alignment horizontal="center" vertical="center"/>
      <protection locked="0"/>
    </xf>
    <xf numFmtId="177" fontId="25" fillId="2" borderId="1" xfId="0" applyNumberFormat="1" applyFont="1" applyFill="1" applyBorder="1" applyAlignment="1" applyProtection="1">
      <alignment horizontal="center" vertical="center"/>
      <protection locked="0"/>
    </xf>
    <xf numFmtId="177" fontId="29" fillId="4" borderId="1" xfId="0" applyNumberFormat="1" applyFont="1" applyFill="1" applyBorder="1" applyAlignment="1" applyProtection="1">
      <alignment horizontal="center" vertical="center"/>
      <protection locked="0"/>
    </xf>
    <xf numFmtId="177" fontId="30" fillId="4" borderId="1" xfId="0" applyNumberFormat="1" applyFont="1" applyFill="1" applyBorder="1" applyAlignment="1">
      <alignment horizontal="center" vertical="center" wrapText="1"/>
    </xf>
    <xf numFmtId="177" fontId="30" fillId="4" borderId="1" xfId="0" applyNumberFormat="1" applyFont="1" applyFill="1" applyBorder="1" applyAlignment="1">
      <alignment horizontal="center" vertical="center"/>
    </xf>
    <xf numFmtId="177" fontId="31" fillId="4" borderId="1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32" fillId="0" borderId="7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" xfId="0" applyFont="1" applyFill="1" applyBorder="1" applyAlignment="1">
      <alignment horizontal="center" vertical="center" wrapText="1"/>
    </xf>
    <xf numFmtId="179" fontId="31" fillId="4" borderId="1" xfId="0" applyNumberFormat="1" applyFont="1" applyFill="1" applyBorder="1" applyAlignment="1">
      <alignment horizontal="center" vertical="center"/>
    </xf>
    <xf numFmtId="177" fontId="31" fillId="2" borderId="0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topLeftCell="A9" workbookViewId="0">
      <selection activeCell="A13" sqref="$A13:$XFD13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9" max="9" width="9.25454545454545" customWidth="1"/>
    <col min="10" max="10" width="10.8727272727273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101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3</v>
      </c>
      <c r="F3" s="5"/>
      <c r="G3" s="6"/>
      <c r="H3" s="6"/>
      <c r="I3" s="6"/>
      <c r="J3" s="6"/>
      <c r="K3" s="102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103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102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5</v>
      </c>
      <c r="F6" s="5"/>
      <c r="G6" s="6"/>
      <c r="H6" s="6"/>
      <c r="I6" s="6"/>
      <c r="J6" s="6"/>
      <c r="K6" s="103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104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105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s="95" customFormat="1" ht="30" customHeight="1" spans="1:18">
      <c r="A13" s="96" t="s">
        <v>27</v>
      </c>
      <c r="B13" s="97" t="s">
        <v>28</v>
      </c>
      <c r="C13" s="97" t="s">
        <v>29</v>
      </c>
      <c r="D13" s="98" t="s">
        <v>30</v>
      </c>
      <c r="E13" s="99" t="s">
        <v>31</v>
      </c>
      <c r="F13" s="99" t="s">
        <v>32</v>
      </c>
      <c r="G13" s="99" t="s">
        <v>33</v>
      </c>
      <c r="H13" s="100" t="s">
        <v>34</v>
      </c>
      <c r="I13" s="100" t="s">
        <v>35</v>
      </c>
      <c r="J13" s="106" t="s">
        <v>36</v>
      </c>
      <c r="K13" s="107" t="s">
        <v>37</v>
      </c>
      <c r="L13" s="108"/>
      <c r="M13" s="109"/>
      <c r="N13" s="110"/>
      <c r="O13" s="111"/>
      <c r="P13" s="111"/>
      <c r="Q13" s="119"/>
      <c r="R13" s="120"/>
    </row>
    <row r="14" ht="24.75" customHeight="1" spans="1:18">
      <c r="A14" s="10">
        <v>1</v>
      </c>
      <c r="B14" s="10" t="s">
        <v>38</v>
      </c>
      <c r="C14" s="10">
        <v>2</v>
      </c>
      <c r="D14" s="12">
        <v>5703209800</v>
      </c>
      <c r="E14" s="13" t="s">
        <v>39</v>
      </c>
      <c r="F14" s="14" t="s">
        <v>40</v>
      </c>
      <c r="G14" s="13">
        <v>30</v>
      </c>
      <c r="H14" s="14">
        <v>1.6</v>
      </c>
      <c r="I14" s="43">
        <f>G14*H14</f>
        <v>48</v>
      </c>
      <c r="J14" s="112">
        <v>29.3</v>
      </c>
      <c r="K14" s="113" t="s">
        <v>41</v>
      </c>
      <c r="L14" s="46"/>
      <c r="M14" s="47"/>
      <c r="N14" s="48"/>
      <c r="O14" s="48"/>
      <c r="P14" s="48"/>
      <c r="Q14" s="61"/>
      <c r="R14" s="62"/>
    </row>
    <row r="15" ht="24.75" customHeight="1" spans="1:18">
      <c r="A15" s="86"/>
      <c r="B15" s="86"/>
      <c r="C15" s="87"/>
      <c r="D15" s="12">
        <v>4202290000</v>
      </c>
      <c r="E15" s="77" t="s">
        <v>42</v>
      </c>
      <c r="F15" s="14" t="s">
        <v>43</v>
      </c>
      <c r="G15" s="77">
        <v>20</v>
      </c>
      <c r="H15" s="14">
        <v>0.96</v>
      </c>
      <c r="I15" s="43">
        <f t="shared" ref="I15:I25" si="0">G15*H15</f>
        <v>19.2</v>
      </c>
      <c r="J15" s="114"/>
      <c r="K15" s="113" t="s">
        <v>44</v>
      </c>
      <c r="L15" s="46"/>
      <c r="M15" s="47"/>
      <c r="N15" s="48"/>
      <c r="O15" s="48"/>
      <c r="P15" s="48"/>
      <c r="Q15" s="61"/>
      <c r="R15" s="62"/>
    </row>
    <row r="16" ht="24.75" customHeight="1" spans="1:18">
      <c r="A16" s="86"/>
      <c r="B16" s="86"/>
      <c r="C16" s="10">
        <v>2</v>
      </c>
      <c r="D16" s="12">
        <v>6307909100</v>
      </c>
      <c r="E16" s="77" t="s">
        <v>45</v>
      </c>
      <c r="F16" s="14" t="s">
        <v>46</v>
      </c>
      <c r="G16" s="77">
        <v>30</v>
      </c>
      <c r="H16" s="14">
        <v>1.1</v>
      </c>
      <c r="I16" s="43">
        <f t="shared" si="0"/>
        <v>33</v>
      </c>
      <c r="J16" s="112">
        <v>29.7</v>
      </c>
      <c r="K16" s="113" t="s">
        <v>47</v>
      </c>
      <c r="L16" s="46"/>
      <c r="M16" s="47"/>
      <c r="N16" s="48"/>
      <c r="O16" s="48"/>
      <c r="P16" s="48"/>
      <c r="Q16" s="61"/>
      <c r="R16" s="62"/>
    </row>
    <row r="17" ht="24.75" customHeight="1" spans="1:18">
      <c r="A17" s="86"/>
      <c r="B17" s="86"/>
      <c r="C17" s="86"/>
      <c r="D17" s="12">
        <v>4202290000</v>
      </c>
      <c r="E17" s="77" t="s">
        <v>48</v>
      </c>
      <c r="F17" s="14" t="s">
        <v>43</v>
      </c>
      <c r="G17" s="77">
        <v>30</v>
      </c>
      <c r="H17" s="14">
        <v>0.9</v>
      </c>
      <c r="I17" s="43">
        <f t="shared" si="0"/>
        <v>27</v>
      </c>
      <c r="J17" s="115"/>
      <c r="K17" s="113" t="s">
        <v>49</v>
      </c>
      <c r="L17" s="46"/>
      <c r="M17" s="47"/>
      <c r="N17" s="48"/>
      <c r="O17" s="48"/>
      <c r="P17" s="48"/>
      <c r="Q17" s="61"/>
      <c r="R17" s="62"/>
    </row>
    <row r="18" ht="24.75" customHeight="1" spans="1:18">
      <c r="A18" s="86"/>
      <c r="B18" s="86"/>
      <c r="C18" s="86"/>
      <c r="D18" s="12">
        <v>3918101090</v>
      </c>
      <c r="E18" s="77" t="s">
        <v>50</v>
      </c>
      <c r="F18" s="14" t="s">
        <v>51</v>
      </c>
      <c r="G18" s="77">
        <v>32</v>
      </c>
      <c r="H18" s="14">
        <v>1.2</v>
      </c>
      <c r="I18" s="43">
        <f t="shared" si="0"/>
        <v>38.4</v>
      </c>
      <c r="J18" s="115"/>
      <c r="K18" s="113" t="s">
        <v>52</v>
      </c>
      <c r="L18" s="46"/>
      <c r="M18" s="47"/>
      <c r="N18" s="48"/>
      <c r="O18" s="48"/>
      <c r="P18" s="48"/>
      <c r="Q18" s="61"/>
      <c r="R18" s="62"/>
    </row>
    <row r="19" ht="24.75" customHeight="1" spans="1:18">
      <c r="A19" s="86"/>
      <c r="B19" s="86"/>
      <c r="C19" s="87"/>
      <c r="D19" s="12">
        <v>4016910000</v>
      </c>
      <c r="E19" s="77" t="s">
        <v>53</v>
      </c>
      <c r="F19" s="14" t="s">
        <v>54</v>
      </c>
      <c r="G19" s="77">
        <v>50</v>
      </c>
      <c r="H19" s="14">
        <v>0.8</v>
      </c>
      <c r="I19" s="43">
        <f t="shared" si="0"/>
        <v>40</v>
      </c>
      <c r="J19" s="114"/>
      <c r="K19" s="113" t="s">
        <v>55</v>
      </c>
      <c r="L19" s="46"/>
      <c r="M19" s="47"/>
      <c r="N19" s="48"/>
      <c r="O19" s="48"/>
      <c r="P19" s="48"/>
      <c r="Q19" s="61"/>
      <c r="R19" s="62"/>
    </row>
    <row r="20" ht="24.75" customHeight="1" spans="1:18">
      <c r="A20" s="86"/>
      <c r="B20" s="86"/>
      <c r="C20" s="10">
        <v>2</v>
      </c>
      <c r="D20" s="12">
        <v>5703209800</v>
      </c>
      <c r="E20" s="77" t="s">
        <v>56</v>
      </c>
      <c r="F20" s="14" t="s">
        <v>40</v>
      </c>
      <c r="G20" s="77">
        <v>38</v>
      </c>
      <c r="H20" s="14">
        <v>1.32</v>
      </c>
      <c r="I20" s="43">
        <f t="shared" si="0"/>
        <v>50.16</v>
      </c>
      <c r="J20" s="112">
        <v>29.7</v>
      </c>
      <c r="K20" s="113" t="s">
        <v>57</v>
      </c>
      <c r="L20" s="46"/>
      <c r="M20" s="47"/>
      <c r="N20" s="48"/>
      <c r="O20" s="48"/>
      <c r="P20" s="48"/>
      <c r="Q20" s="61"/>
      <c r="R20" s="62"/>
    </row>
    <row r="21" ht="24.75" customHeight="1" spans="1:18">
      <c r="A21" s="86"/>
      <c r="B21" s="86"/>
      <c r="C21" s="86"/>
      <c r="D21" s="12">
        <v>4202929190</v>
      </c>
      <c r="E21" s="77" t="s">
        <v>58</v>
      </c>
      <c r="F21" s="14" t="s">
        <v>59</v>
      </c>
      <c r="G21" s="77">
        <v>50</v>
      </c>
      <c r="H21" s="14">
        <v>1.12</v>
      </c>
      <c r="I21" s="43">
        <f t="shared" si="0"/>
        <v>56</v>
      </c>
      <c r="J21" s="115"/>
      <c r="K21" s="113" t="s">
        <v>60</v>
      </c>
      <c r="L21" s="46"/>
      <c r="M21" s="47"/>
      <c r="N21" s="48"/>
      <c r="O21" s="48"/>
      <c r="P21" s="48"/>
      <c r="Q21" s="61"/>
      <c r="R21" s="62"/>
    </row>
    <row r="22" ht="24.75" customHeight="1" spans="1:18">
      <c r="A22" s="86"/>
      <c r="B22" s="86"/>
      <c r="C22" s="87"/>
      <c r="D22" s="12">
        <v>3924900090</v>
      </c>
      <c r="E22" s="77" t="s">
        <v>61</v>
      </c>
      <c r="F22" s="14" t="s">
        <v>62</v>
      </c>
      <c r="G22" s="77">
        <v>30</v>
      </c>
      <c r="H22" s="14">
        <v>0.9</v>
      </c>
      <c r="I22" s="43">
        <f t="shared" si="0"/>
        <v>27</v>
      </c>
      <c r="J22" s="114"/>
      <c r="K22" s="113" t="s">
        <v>63</v>
      </c>
      <c r="L22" s="46"/>
      <c r="M22" s="47"/>
      <c r="N22" s="48"/>
      <c r="O22" s="48"/>
      <c r="P22" s="48"/>
      <c r="Q22" s="61"/>
      <c r="R22" s="62"/>
    </row>
    <row r="23" ht="24.75" customHeight="1" spans="1:18">
      <c r="A23" s="86"/>
      <c r="B23" s="86"/>
      <c r="C23" s="10">
        <v>1</v>
      </c>
      <c r="D23" s="12">
        <v>5703209800</v>
      </c>
      <c r="E23" s="77" t="s">
        <v>56</v>
      </c>
      <c r="F23" s="14" t="s">
        <v>40</v>
      </c>
      <c r="G23" s="77">
        <v>12</v>
      </c>
      <c r="H23" s="14">
        <v>1.32</v>
      </c>
      <c r="I23" s="43">
        <f t="shared" si="0"/>
        <v>15.84</v>
      </c>
      <c r="J23" s="112">
        <v>14.8</v>
      </c>
      <c r="K23" s="113" t="s">
        <v>57</v>
      </c>
      <c r="L23" s="46"/>
      <c r="M23" s="47"/>
      <c r="N23" s="48"/>
      <c r="O23" s="48"/>
      <c r="P23" s="48"/>
      <c r="Q23" s="61"/>
      <c r="R23" s="62"/>
    </row>
    <row r="24" ht="24.75" customHeight="1" spans="1:18">
      <c r="A24" s="86"/>
      <c r="B24" s="86"/>
      <c r="C24" s="86"/>
      <c r="D24" s="12">
        <v>4202929190</v>
      </c>
      <c r="E24" s="77" t="s">
        <v>58</v>
      </c>
      <c r="F24" s="14" t="s">
        <v>59</v>
      </c>
      <c r="G24" s="77">
        <v>30</v>
      </c>
      <c r="H24" s="14">
        <v>1.12</v>
      </c>
      <c r="I24" s="43">
        <f t="shared" si="0"/>
        <v>33.6</v>
      </c>
      <c r="J24" s="115"/>
      <c r="K24" s="113" t="s">
        <v>60</v>
      </c>
      <c r="L24" s="46"/>
      <c r="M24" s="47"/>
      <c r="N24" s="48"/>
      <c r="O24" s="48"/>
      <c r="P24" s="48"/>
      <c r="Q24" s="61"/>
      <c r="R24" s="62"/>
    </row>
    <row r="25" ht="24.75" customHeight="1" spans="1:18">
      <c r="A25" s="86"/>
      <c r="B25" s="86"/>
      <c r="C25" s="86"/>
      <c r="D25" s="12">
        <v>4016910000</v>
      </c>
      <c r="E25" s="77" t="s">
        <v>53</v>
      </c>
      <c r="F25" s="14" t="s">
        <v>54</v>
      </c>
      <c r="G25" s="77">
        <v>70</v>
      </c>
      <c r="H25" s="14">
        <v>0.8</v>
      </c>
      <c r="I25" s="43">
        <f t="shared" si="0"/>
        <v>56</v>
      </c>
      <c r="J25" s="114"/>
      <c r="K25" s="113" t="s">
        <v>55</v>
      </c>
      <c r="L25" s="46"/>
      <c r="M25" s="47"/>
      <c r="N25" s="48"/>
      <c r="O25" s="48"/>
      <c r="P25" s="48"/>
      <c r="Q25" s="61"/>
      <c r="R25" s="62"/>
    </row>
    <row r="26" ht="24.75" customHeight="1" spans="1:18">
      <c r="A26" s="11">
        <v>2</v>
      </c>
      <c r="B26" s="11" t="s">
        <v>64</v>
      </c>
      <c r="C26" s="11">
        <v>4</v>
      </c>
      <c r="D26" s="12">
        <v>6302910090</v>
      </c>
      <c r="E26" s="77" t="s">
        <v>65</v>
      </c>
      <c r="F26" s="14" t="s">
        <v>66</v>
      </c>
      <c r="G26" s="77">
        <v>66</v>
      </c>
      <c r="H26" s="14">
        <v>0.639</v>
      </c>
      <c r="I26" s="43">
        <f t="shared" ref="I26:I33" si="1">G26*H26</f>
        <v>42.174</v>
      </c>
      <c r="J26" s="116">
        <v>56.6</v>
      </c>
      <c r="K26" s="113" t="s">
        <v>67</v>
      </c>
      <c r="L26" s="46"/>
      <c r="M26" s="47"/>
      <c r="N26" s="48"/>
      <c r="O26" s="48"/>
      <c r="P26" s="48"/>
      <c r="Q26" s="61"/>
      <c r="R26" s="62"/>
    </row>
    <row r="27" ht="24.75" customHeight="1" spans="1:18">
      <c r="A27" s="11"/>
      <c r="B27" s="11"/>
      <c r="C27" s="11"/>
      <c r="D27" s="12">
        <v>4205009000</v>
      </c>
      <c r="E27" s="77" t="s">
        <v>68</v>
      </c>
      <c r="F27" s="14" t="s">
        <v>69</v>
      </c>
      <c r="G27" s="77">
        <v>62</v>
      </c>
      <c r="H27" s="14">
        <v>0.568</v>
      </c>
      <c r="I27" s="43">
        <f t="shared" si="1"/>
        <v>35.216</v>
      </c>
      <c r="J27" s="117"/>
      <c r="K27" s="113" t="s">
        <v>70</v>
      </c>
      <c r="L27" s="46"/>
      <c r="M27" s="47"/>
      <c r="N27" s="48"/>
      <c r="O27" s="48"/>
      <c r="P27" s="48"/>
      <c r="Q27" s="61"/>
      <c r="R27" s="62"/>
    </row>
    <row r="28" ht="24.75" customHeight="1" spans="1:18">
      <c r="A28" s="11"/>
      <c r="B28" s="11"/>
      <c r="C28" s="11">
        <v>1</v>
      </c>
      <c r="D28" s="12">
        <v>6115950000</v>
      </c>
      <c r="E28" s="77" t="s">
        <v>71</v>
      </c>
      <c r="F28" s="14" t="s">
        <v>66</v>
      </c>
      <c r="G28" s="77">
        <v>54</v>
      </c>
      <c r="H28" s="14">
        <v>0.497</v>
      </c>
      <c r="I28" s="43">
        <f t="shared" si="1"/>
        <v>26.838</v>
      </c>
      <c r="J28" s="118">
        <v>14.6</v>
      </c>
      <c r="K28" s="113" t="s">
        <v>72</v>
      </c>
      <c r="L28" s="46"/>
      <c r="M28" s="47"/>
      <c r="N28" s="48"/>
      <c r="O28" s="48"/>
      <c r="P28" s="48"/>
      <c r="Q28" s="61"/>
      <c r="R28" s="62"/>
    </row>
    <row r="29" ht="24.75" customHeight="1" spans="1:18">
      <c r="A29" s="11"/>
      <c r="B29" s="11"/>
      <c r="C29" s="11">
        <v>1</v>
      </c>
      <c r="D29" s="12">
        <v>6116990000</v>
      </c>
      <c r="E29" s="77" t="s">
        <v>73</v>
      </c>
      <c r="F29" s="14" t="s">
        <v>43</v>
      </c>
      <c r="G29" s="77">
        <v>80</v>
      </c>
      <c r="H29" s="14">
        <v>0.355</v>
      </c>
      <c r="I29" s="88">
        <f t="shared" si="1"/>
        <v>28.4</v>
      </c>
      <c r="J29" s="14">
        <v>14.85</v>
      </c>
      <c r="K29" s="113" t="s">
        <v>74</v>
      </c>
      <c r="L29" s="46"/>
      <c r="M29" s="47"/>
      <c r="N29" s="48"/>
      <c r="O29" s="48"/>
      <c r="P29" s="48"/>
      <c r="Q29" s="61"/>
      <c r="R29" s="62"/>
    </row>
    <row r="30" ht="24.75" customHeight="1" spans="1:18">
      <c r="A30" s="11"/>
      <c r="B30" s="11"/>
      <c r="C30" s="11"/>
      <c r="D30" s="12">
        <v>4205009000</v>
      </c>
      <c r="E30" s="77" t="s">
        <v>68</v>
      </c>
      <c r="F30" s="14" t="s">
        <v>69</v>
      </c>
      <c r="G30" s="77">
        <v>5</v>
      </c>
      <c r="H30" s="14">
        <v>0.568</v>
      </c>
      <c r="I30" s="88">
        <f t="shared" si="1"/>
        <v>2.84</v>
      </c>
      <c r="J30" s="14"/>
      <c r="K30" s="113" t="s">
        <v>70</v>
      </c>
      <c r="L30" s="46"/>
      <c r="M30" s="47"/>
      <c r="N30" s="48"/>
      <c r="O30" s="48"/>
      <c r="P30" s="48"/>
      <c r="Q30" s="61"/>
      <c r="R30" s="62"/>
    </row>
    <row r="31" ht="24.75" customHeight="1" spans="1:18">
      <c r="A31" s="11"/>
      <c r="B31" s="11"/>
      <c r="C31" s="11">
        <v>1</v>
      </c>
      <c r="D31" s="12">
        <v>6115950000</v>
      </c>
      <c r="E31" s="77" t="s">
        <v>71</v>
      </c>
      <c r="F31" s="14" t="s">
        <v>66</v>
      </c>
      <c r="G31" s="77">
        <v>26</v>
      </c>
      <c r="H31" s="14">
        <v>0.497</v>
      </c>
      <c r="I31" s="43">
        <f t="shared" si="1"/>
        <v>12.922</v>
      </c>
      <c r="J31" s="116">
        <v>14.95</v>
      </c>
      <c r="K31" s="113" t="s">
        <v>72</v>
      </c>
      <c r="L31" s="46"/>
      <c r="M31" s="47"/>
      <c r="N31" s="48"/>
      <c r="O31" s="48"/>
      <c r="P31" s="48"/>
      <c r="Q31" s="61"/>
      <c r="R31" s="62"/>
    </row>
    <row r="32" ht="24.75" customHeight="1" spans="1:18">
      <c r="A32" s="11"/>
      <c r="B32" s="11"/>
      <c r="C32" s="11"/>
      <c r="D32" s="12">
        <v>4205009000</v>
      </c>
      <c r="E32" s="77" t="s">
        <v>68</v>
      </c>
      <c r="F32" s="14" t="s">
        <v>69</v>
      </c>
      <c r="G32" s="77">
        <v>3</v>
      </c>
      <c r="H32" s="14">
        <v>0.568</v>
      </c>
      <c r="I32" s="43">
        <f t="shared" si="1"/>
        <v>1.704</v>
      </c>
      <c r="J32" s="116"/>
      <c r="K32" s="113" t="s">
        <v>70</v>
      </c>
      <c r="L32" s="46"/>
      <c r="M32" s="47"/>
      <c r="N32" s="48"/>
      <c r="O32" s="48"/>
      <c r="P32" s="48"/>
      <c r="Q32" s="61"/>
      <c r="R32" s="62"/>
    </row>
    <row r="33" ht="24.75" customHeight="1" spans="1:18">
      <c r="A33" s="11"/>
      <c r="B33" s="11"/>
      <c r="C33" s="11"/>
      <c r="D33" s="12">
        <v>6302910090</v>
      </c>
      <c r="E33" s="77" t="s">
        <v>65</v>
      </c>
      <c r="F33" s="14" t="s">
        <v>66</v>
      </c>
      <c r="G33" s="77">
        <v>14</v>
      </c>
      <c r="H33" s="14">
        <v>0.639</v>
      </c>
      <c r="I33" s="43">
        <f t="shared" si="1"/>
        <v>8.946</v>
      </c>
      <c r="J33" s="117"/>
      <c r="K33" s="113" t="s">
        <v>67</v>
      </c>
      <c r="L33" s="46"/>
      <c r="M33" s="47"/>
      <c r="N33" s="48"/>
      <c r="O33" s="48"/>
      <c r="P33" s="48"/>
      <c r="Q33" s="61"/>
      <c r="R33" s="62"/>
    </row>
    <row r="34" ht="24.75" customHeight="1" spans="1:18">
      <c r="A34" s="15"/>
      <c r="B34" s="15"/>
      <c r="C34" s="16">
        <f>SUM(C14:C33)</f>
        <v>14</v>
      </c>
      <c r="D34" s="15"/>
      <c r="E34" s="17" t="s">
        <v>75</v>
      </c>
      <c r="F34" s="17"/>
      <c r="G34" s="18">
        <f>SUM(G14:G33)</f>
        <v>732</v>
      </c>
      <c r="H34" s="18"/>
      <c r="I34" s="18">
        <f>SUM(I14:I33)</f>
        <v>603.24</v>
      </c>
      <c r="J34" s="18">
        <f>SUM(J14:J33)</f>
        <v>204.5</v>
      </c>
      <c r="K34" s="51"/>
      <c r="L34" s="52" t="e">
        <f>SUM(#REF!)</f>
        <v>#REF!</v>
      </c>
      <c r="M34" s="34"/>
      <c r="N34" s="42"/>
      <c r="O34" s="42" t="e">
        <f>SUM(#REF!)</f>
        <v>#REF!</v>
      </c>
      <c r="P34" s="42" t="e">
        <f>SUM(#REF!)</f>
        <v>#REF!</v>
      </c>
      <c r="Q34" s="42" t="e">
        <f>SUM(#REF!)</f>
        <v>#REF!</v>
      </c>
      <c r="R34" s="63" t="e">
        <f>(O34+Q34)*9.1/L34</f>
        <v>#REF!</v>
      </c>
    </row>
    <row r="35" ht="24.75" customHeight="1" spans="1:18">
      <c r="A35" s="15"/>
      <c r="B35" s="15"/>
      <c r="C35" s="15"/>
      <c r="D35" s="15"/>
      <c r="E35" s="20"/>
      <c r="F35" s="21"/>
      <c r="G35" s="21"/>
      <c r="H35" s="21"/>
      <c r="I35" s="53"/>
      <c r="J35" s="51"/>
      <c r="K35" s="51"/>
      <c r="L35" s="54"/>
      <c r="M35" s="32"/>
      <c r="N35" s="54"/>
      <c r="O35" s="54"/>
      <c r="P35" s="54"/>
      <c r="Q35" s="64"/>
      <c r="R35" s="56"/>
    </row>
    <row r="36" spans="1:18">
      <c r="A36" s="22" t="s">
        <v>76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54"/>
      <c r="M36" s="54"/>
      <c r="N36" s="54"/>
      <c r="O36" s="54"/>
      <c r="P36" s="54"/>
      <c r="Q36" s="54"/>
      <c r="R36" s="56"/>
    </row>
    <row r="37" spans="1:18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54"/>
      <c r="M37" s="32"/>
      <c r="N37" s="54"/>
      <c r="O37" s="54"/>
      <c r="P37" s="54"/>
      <c r="Q37" s="64"/>
      <c r="R37" s="56"/>
    </row>
  </sheetData>
  <autoFilter ref="A12:K34">
    <extLst/>
  </autoFilter>
  <mergeCells count="31">
    <mergeCell ref="A1:J1"/>
    <mergeCell ref="A2:J2"/>
    <mergeCell ref="M6:P6"/>
    <mergeCell ref="M7:P7"/>
    <mergeCell ref="M8:P8"/>
    <mergeCell ref="M9:P9"/>
    <mergeCell ref="M10:P10"/>
    <mergeCell ref="M11:P11"/>
    <mergeCell ref="A14:A25"/>
    <mergeCell ref="A26:A33"/>
    <mergeCell ref="B14:B25"/>
    <mergeCell ref="B26:B33"/>
    <mergeCell ref="C14:C15"/>
    <mergeCell ref="C16:C19"/>
    <mergeCell ref="C20:C22"/>
    <mergeCell ref="C23:C25"/>
    <mergeCell ref="C26:C27"/>
    <mergeCell ref="C29:C30"/>
    <mergeCell ref="C31:C33"/>
    <mergeCell ref="J14:J15"/>
    <mergeCell ref="J16:J19"/>
    <mergeCell ref="J20:J22"/>
    <mergeCell ref="J23:J25"/>
    <mergeCell ref="J26:J27"/>
    <mergeCell ref="J29:J30"/>
    <mergeCell ref="J31:J33"/>
    <mergeCell ref="A3:D5"/>
    <mergeCell ref="E3:J5"/>
    <mergeCell ref="A6:D11"/>
    <mergeCell ref="E6:J11"/>
    <mergeCell ref="A36:J37"/>
  </mergeCells>
  <pageMargins left="0.75" right="0.75" top="1" bottom="1" header="0.5" footer="0.5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zoomScale="115" zoomScaleNormal="115" topLeftCell="B8" workbookViewId="0">
      <selection activeCell="K9" sqref="K9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0" max="10" width="11.9363636363636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77</v>
      </c>
      <c r="B2" s="2"/>
      <c r="C2" s="2"/>
      <c r="D2" s="3"/>
      <c r="E2" s="3"/>
      <c r="F2" s="3"/>
      <c r="G2" s="3"/>
      <c r="H2" s="3"/>
      <c r="I2" s="3"/>
      <c r="J2" s="3"/>
      <c r="K2" s="92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78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93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79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94" t="s">
        <v>80</v>
      </c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10">
        <v>1</v>
      </c>
      <c r="B13" s="77" t="s">
        <v>81</v>
      </c>
      <c r="C13" s="11">
        <v>92</v>
      </c>
      <c r="D13" s="12">
        <v>9007910000</v>
      </c>
      <c r="E13" s="13" t="s">
        <v>82</v>
      </c>
      <c r="F13" s="14" t="s">
        <v>83</v>
      </c>
      <c r="G13" s="13">
        <v>275</v>
      </c>
      <c r="H13" s="14">
        <v>8.584</v>
      </c>
      <c r="I13" s="43">
        <f>G13*H13</f>
        <v>2360.6</v>
      </c>
      <c r="J13" s="78">
        <v>1560.5</v>
      </c>
      <c r="K13" s="80" t="s">
        <v>84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10">
        <v>2</v>
      </c>
      <c r="B14" s="77" t="s">
        <v>85</v>
      </c>
      <c r="C14" s="11">
        <v>50</v>
      </c>
      <c r="D14" s="12">
        <v>9007910000</v>
      </c>
      <c r="E14" s="13" t="s">
        <v>82</v>
      </c>
      <c r="F14" s="14" t="s">
        <v>83</v>
      </c>
      <c r="G14" s="77">
        <v>150</v>
      </c>
      <c r="H14" s="14">
        <v>7.81</v>
      </c>
      <c r="I14" s="43">
        <f>G14*H14</f>
        <v>1171.5</v>
      </c>
      <c r="J14" s="78">
        <v>815.5</v>
      </c>
      <c r="K14" s="80" t="s">
        <v>84</v>
      </c>
      <c r="L14" s="46"/>
      <c r="M14" s="47"/>
      <c r="N14" s="48"/>
      <c r="O14" s="48"/>
      <c r="P14" s="48"/>
      <c r="Q14" s="61"/>
      <c r="R14" s="62"/>
    </row>
    <row r="15" ht="24.75" customHeight="1" spans="1:18">
      <c r="A15" s="15"/>
      <c r="B15" s="15"/>
      <c r="C15" s="16">
        <f>SUM(C13:C14)</f>
        <v>142</v>
      </c>
      <c r="D15" s="15"/>
      <c r="E15" s="17" t="s">
        <v>75</v>
      </c>
      <c r="F15" s="17"/>
      <c r="G15" s="18">
        <f>SUM(G13:G14)</f>
        <v>425</v>
      </c>
      <c r="H15" s="19"/>
      <c r="I15" s="50">
        <f>SUM(I13:I14)</f>
        <v>3532.1</v>
      </c>
      <c r="J15" s="50">
        <f>SUM(J13:J14)</f>
        <v>2376</v>
      </c>
      <c r="K15" s="51"/>
      <c r="L15" s="52" t="e">
        <f>SUM(#REF!)</f>
        <v>#REF!</v>
      </c>
      <c r="M15" s="34"/>
      <c r="N15" s="42"/>
      <c r="O15" s="42" t="e">
        <f>SUM(#REF!)</f>
        <v>#REF!</v>
      </c>
      <c r="P15" s="42" t="e">
        <f>SUM(#REF!)</f>
        <v>#REF!</v>
      </c>
      <c r="Q15" s="42" t="e">
        <f>SUM(#REF!)</f>
        <v>#REF!</v>
      </c>
      <c r="R15" s="63" t="e">
        <f>(O15+Q15)*9.1/L15</f>
        <v>#REF!</v>
      </c>
    </row>
    <row r="16" ht="24.75" customHeight="1" spans="1:18">
      <c r="A16" s="15"/>
      <c r="B16" s="15"/>
      <c r="C16" s="15"/>
      <c r="D16" s="15"/>
      <c r="E16" s="20"/>
      <c r="F16" s="21"/>
      <c r="G16" s="21"/>
      <c r="H16" s="21"/>
      <c r="I16" s="53"/>
      <c r="J16" s="51"/>
      <c r="K16" s="51"/>
      <c r="L16" s="54"/>
      <c r="M16" s="32"/>
      <c r="N16" s="54"/>
      <c r="O16" s="54"/>
      <c r="P16" s="54"/>
      <c r="Q16" s="64"/>
      <c r="R16" s="56"/>
    </row>
    <row r="17" spans="1:18">
      <c r="A17" s="22" t="s">
        <v>76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54"/>
      <c r="N17" s="54"/>
      <c r="O17" s="54"/>
      <c r="P17" s="54"/>
      <c r="Q17" s="54"/>
      <c r="R17" s="56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54"/>
      <c r="M18" s="32"/>
      <c r="N18" s="54"/>
      <c r="O18" s="54"/>
      <c r="P18" s="54"/>
      <c r="Q18" s="64"/>
      <c r="R18" s="56"/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7:J18"/>
  </mergeCells>
  <conditionalFormatting sqref="B13">
    <cfRule type="duplicateValues" dxfId="0" priority="3"/>
  </conditionalFormatting>
  <conditionalFormatting sqref="B14">
    <cfRule type="duplicateValues" dxfId="0" priority="1"/>
  </conditionalFormatting>
  <pageMargins left="0.7" right="0.7" top="0.75" bottom="0.75" header="0.3" footer="0.3"/>
  <pageSetup paperSize="9" scale="6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opLeftCell="A8" workbookViewId="0">
      <selection activeCell="K14" sqref="A13:K14"/>
    </sheetView>
  </sheetViews>
  <sheetFormatPr defaultColWidth="9" defaultRowHeight="14"/>
  <cols>
    <col min="2" max="2" width="15.7272727272727" customWidth="1"/>
    <col min="4" max="4" width="14.0909090909091" customWidth="1"/>
    <col min="5" max="5" width="24.7545454545455" customWidth="1"/>
    <col min="6" max="6" width="16.2545454545455" customWidth="1"/>
    <col min="10" max="10" width="11.2545454545455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86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87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88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10">
        <v>1</v>
      </c>
      <c r="B13" s="91" t="s">
        <v>89</v>
      </c>
      <c r="C13" s="91">
        <v>50</v>
      </c>
      <c r="D13" s="91">
        <v>9405409990</v>
      </c>
      <c r="E13" s="91" t="s">
        <v>90</v>
      </c>
      <c r="F13" s="91" t="s">
        <v>83</v>
      </c>
      <c r="G13" s="91">
        <v>100</v>
      </c>
      <c r="H13" s="91">
        <v>11</v>
      </c>
      <c r="I13" s="91">
        <f>G13*H13</f>
        <v>1100</v>
      </c>
      <c r="J13" s="91">
        <v>499</v>
      </c>
      <c r="K13" s="45" t="s">
        <v>91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10">
        <v>2</v>
      </c>
      <c r="B14" s="91" t="s">
        <v>92</v>
      </c>
      <c r="C14" s="91">
        <v>30</v>
      </c>
      <c r="D14" s="91">
        <v>9405409990</v>
      </c>
      <c r="E14" s="91" t="s">
        <v>90</v>
      </c>
      <c r="F14" s="91" t="s">
        <v>83</v>
      </c>
      <c r="G14" s="91">
        <v>60</v>
      </c>
      <c r="H14" s="91">
        <v>11</v>
      </c>
      <c r="I14" s="91">
        <f>G14*H14</f>
        <v>660</v>
      </c>
      <c r="J14" s="91">
        <v>294.5</v>
      </c>
      <c r="K14" s="45" t="s">
        <v>91</v>
      </c>
      <c r="L14" s="46"/>
      <c r="M14" s="47"/>
      <c r="N14" s="48"/>
      <c r="O14" s="48"/>
      <c r="P14" s="48"/>
      <c r="Q14" s="61"/>
      <c r="R14" s="62"/>
    </row>
    <row r="15" ht="24.75" customHeight="1" spans="1:18">
      <c r="A15" s="15"/>
      <c r="B15" s="15"/>
      <c r="C15" s="16">
        <f>SUM(C13:C14)</f>
        <v>80</v>
      </c>
      <c r="D15" s="15"/>
      <c r="E15" s="17" t="s">
        <v>75</v>
      </c>
      <c r="F15" s="17"/>
      <c r="G15" s="18">
        <f>SUM(G13:G14)</f>
        <v>160</v>
      </c>
      <c r="H15" s="19"/>
      <c r="I15" s="49">
        <f>SUM(I13:I14)</f>
        <v>1760</v>
      </c>
      <c r="J15" s="50">
        <f>SUM(J13:J14)</f>
        <v>793.5</v>
      </c>
      <c r="K15" s="51"/>
      <c r="L15" s="52" t="e">
        <f>SUM(#REF!)</f>
        <v>#REF!</v>
      </c>
      <c r="M15" s="34"/>
      <c r="N15" s="42"/>
      <c r="O15" s="42" t="e">
        <f>SUM(#REF!)</f>
        <v>#REF!</v>
      </c>
      <c r="P15" s="42" t="e">
        <f>SUM(#REF!)</f>
        <v>#REF!</v>
      </c>
      <c r="Q15" s="42" t="e">
        <f>SUM(#REF!)</f>
        <v>#REF!</v>
      </c>
      <c r="R15" s="63" t="e">
        <f>(O15+Q15)*9.1/L15</f>
        <v>#REF!</v>
      </c>
    </row>
    <row r="16" ht="24.75" customHeight="1" spans="1:18">
      <c r="A16" s="15"/>
      <c r="B16" s="15"/>
      <c r="C16" s="15"/>
      <c r="D16" s="15"/>
      <c r="E16" s="20"/>
      <c r="F16" s="21"/>
      <c r="G16" s="21"/>
      <c r="H16" s="21"/>
      <c r="I16" s="53"/>
      <c r="J16" s="51"/>
      <c r="K16" s="51"/>
      <c r="L16" s="54"/>
      <c r="M16" s="32"/>
      <c r="N16" s="54"/>
      <c r="O16" s="54"/>
      <c r="P16" s="54"/>
      <c r="Q16" s="64"/>
      <c r="R16" s="56"/>
    </row>
    <row r="17" spans="1:18">
      <c r="A17" s="22" t="s">
        <v>76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54"/>
      <c r="N17" s="54"/>
      <c r="O17" s="54"/>
      <c r="P17" s="54"/>
      <c r="Q17" s="54"/>
      <c r="R17" s="56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54"/>
      <c r="M18" s="32"/>
      <c r="N18" s="54"/>
      <c r="O18" s="54"/>
      <c r="P18" s="54"/>
      <c r="Q18" s="64"/>
      <c r="R18" s="56"/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7:J18"/>
  </mergeCells>
  <pageMargins left="0.7" right="0.7" top="0.75" bottom="0.75" header="0.3" footer="0.3"/>
  <pageSetup paperSize="9" scale="64" orientation="portrait"/>
  <headerFooter/>
  <colBreaks count="1" manualBreakCount="1">
    <brk id="11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A6" workbookViewId="0">
      <selection activeCell="I14" sqref="I14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93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94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95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10">
        <v>1</v>
      </c>
      <c r="B13" s="10" t="s">
        <v>96</v>
      </c>
      <c r="C13" s="11">
        <v>116</v>
      </c>
      <c r="D13" s="12">
        <v>8467890000</v>
      </c>
      <c r="E13" s="90" t="s">
        <v>97</v>
      </c>
      <c r="F13" s="14" t="s">
        <v>98</v>
      </c>
      <c r="G13" s="90">
        <v>696</v>
      </c>
      <c r="H13" s="14">
        <v>6</v>
      </c>
      <c r="I13" s="43">
        <f>G13*H13</f>
        <v>4176</v>
      </c>
      <c r="J13" s="44">
        <v>1616</v>
      </c>
      <c r="K13" s="80" t="s">
        <v>99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15"/>
      <c r="B14" s="15"/>
      <c r="C14" s="16">
        <f>SUM(C13:C13)</f>
        <v>116</v>
      </c>
      <c r="D14" s="15"/>
      <c r="E14" s="17" t="s">
        <v>75</v>
      </c>
      <c r="F14" s="17"/>
      <c r="G14" s="18">
        <f t="shared" ref="G14:J14" si="0">SUM(G13:G13)</f>
        <v>696</v>
      </c>
      <c r="H14" s="19"/>
      <c r="I14" s="49">
        <f t="shared" si="0"/>
        <v>4176</v>
      </c>
      <c r="J14" s="50">
        <f t="shared" si="0"/>
        <v>1616</v>
      </c>
      <c r="K14" s="51"/>
      <c r="L14" s="52" t="e">
        <f>SUM(#REF!)</f>
        <v>#REF!</v>
      </c>
      <c r="M14" s="34"/>
      <c r="N14" s="42"/>
      <c r="O14" s="42" t="e">
        <f>SUM(#REF!)</f>
        <v>#REF!</v>
      </c>
      <c r="P14" s="42" t="e">
        <f>SUM(#REF!)</f>
        <v>#REF!</v>
      </c>
      <c r="Q14" s="42" t="e">
        <f>SUM(#REF!)</f>
        <v>#REF!</v>
      </c>
      <c r="R14" s="63" t="e">
        <f>(O14+Q14)*9.1/L14</f>
        <v>#REF!</v>
      </c>
    </row>
    <row r="15" ht="24.75" customHeight="1" spans="1:18">
      <c r="A15" s="15"/>
      <c r="B15" s="15"/>
      <c r="C15" s="15"/>
      <c r="D15" s="15"/>
      <c r="E15" s="20"/>
      <c r="F15" s="21"/>
      <c r="G15" s="21"/>
      <c r="H15" s="21"/>
      <c r="I15" s="53"/>
      <c r="J15" s="51"/>
      <c r="K15" s="51"/>
      <c r="L15" s="54"/>
      <c r="M15" s="32"/>
      <c r="N15" s="54"/>
      <c r="O15" s="54"/>
      <c r="P15" s="54"/>
      <c r="Q15" s="64"/>
      <c r="R15" s="56"/>
    </row>
    <row r="16" spans="1:18">
      <c r="A16" s="22" t="s">
        <v>76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54"/>
      <c r="M16" s="54"/>
      <c r="N16" s="54"/>
      <c r="O16" s="54"/>
      <c r="P16" s="54"/>
      <c r="Q16" s="54"/>
      <c r="R16" s="56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32"/>
      <c r="N17" s="54"/>
      <c r="O17" s="54"/>
      <c r="P17" s="54"/>
      <c r="Q17" s="64"/>
      <c r="R17" s="56"/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6:J17"/>
  </mergeCells>
  <pageMargins left="0.75" right="0.75" top="1" bottom="1" header="0.5" footer="0.5"/>
  <pageSetup paperSize="9" scale="64" orientation="portrait"/>
  <headerFooter/>
  <colBreaks count="1" manualBreakCount="1">
    <brk id="17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opLeftCell="A10" workbookViewId="0">
      <selection activeCell="J13" sqref="J13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0" max="10" width="11.1272727272727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100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101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102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10">
        <v>1</v>
      </c>
      <c r="B13" s="10" t="s">
        <v>103</v>
      </c>
      <c r="C13" s="11">
        <v>8</v>
      </c>
      <c r="D13" s="12">
        <v>9015100000</v>
      </c>
      <c r="E13" s="90" t="s">
        <v>104</v>
      </c>
      <c r="F13" s="14" t="s">
        <v>105</v>
      </c>
      <c r="G13" s="90">
        <v>288</v>
      </c>
      <c r="H13" s="14">
        <v>6</v>
      </c>
      <c r="I13" s="43">
        <f>G13*H13</f>
        <v>1728</v>
      </c>
      <c r="J13" s="44">
        <v>150.5</v>
      </c>
      <c r="K13" s="80" t="s">
        <v>106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10">
        <v>2</v>
      </c>
      <c r="B14" s="10" t="s">
        <v>107</v>
      </c>
      <c r="C14" s="11">
        <v>8</v>
      </c>
      <c r="D14" s="12">
        <v>9015100000</v>
      </c>
      <c r="E14" s="90" t="s">
        <v>104</v>
      </c>
      <c r="F14" s="14" t="s">
        <v>105</v>
      </c>
      <c r="G14" s="90">
        <v>288</v>
      </c>
      <c r="H14" s="14">
        <v>6</v>
      </c>
      <c r="I14" s="43">
        <f>G14*H14</f>
        <v>1728</v>
      </c>
      <c r="J14" s="44">
        <v>150</v>
      </c>
      <c r="K14" s="80" t="s">
        <v>106</v>
      </c>
      <c r="L14" s="46"/>
      <c r="M14" s="47"/>
      <c r="N14" s="48"/>
      <c r="O14" s="48"/>
      <c r="P14" s="48"/>
      <c r="Q14" s="61"/>
      <c r="R14" s="62"/>
    </row>
    <row r="15" ht="24.75" customHeight="1" spans="1:18">
      <c r="A15" s="15"/>
      <c r="B15" s="15"/>
      <c r="C15" s="16">
        <f>SUM(C13:C14)</f>
        <v>16</v>
      </c>
      <c r="D15" s="15"/>
      <c r="E15" s="17" t="s">
        <v>75</v>
      </c>
      <c r="F15" s="17"/>
      <c r="G15" s="18">
        <f>SUM(G13:G14)</f>
        <v>576</v>
      </c>
      <c r="H15" s="19"/>
      <c r="I15" s="49">
        <f>SUM(I13:I14)</f>
        <v>3456</v>
      </c>
      <c r="J15" s="50">
        <f>SUM(J13:J14)</f>
        <v>300.5</v>
      </c>
      <c r="K15" s="51"/>
      <c r="L15" s="52" t="e">
        <f>SUM(#REF!)</f>
        <v>#REF!</v>
      </c>
      <c r="M15" s="34"/>
      <c r="N15" s="42"/>
      <c r="O15" s="42" t="e">
        <f>SUM(#REF!)</f>
        <v>#REF!</v>
      </c>
      <c r="P15" s="42" t="e">
        <f>SUM(#REF!)</f>
        <v>#REF!</v>
      </c>
      <c r="Q15" s="42" t="e">
        <f>SUM(#REF!)</f>
        <v>#REF!</v>
      </c>
      <c r="R15" s="63" t="e">
        <f>(O15+Q15)*9.1/L15</f>
        <v>#REF!</v>
      </c>
    </row>
    <row r="16" ht="24.75" customHeight="1" spans="1:18">
      <c r="A16" s="15"/>
      <c r="B16" s="15"/>
      <c r="C16" s="15"/>
      <c r="D16" s="15"/>
      <c r="E16" s="20"/>
      <c r="F16" s="21"/>
      <c r="G16" s="21"/>
      <c r="H16" s="21"/>
      <c r="I16" s="53"/>
      <c r="J16" s="51"/>
      <c r="K16" s="51"/>
      <c r="L16" s="54"/>
      <c r="M16" s="32"/>
      <c r="N16" s="54"/>
      <c r="O16" s="54"/>
      <c r="P16" s="54"/>
      <c r="Q16" s="64"/>
      <c r="R16" s="56"/>
    </row>
    <row r="17" spans="1:18">
      <c r="A17" s="22" t="s">
        <v>76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54"/>
      <c r="N17" s="54"/>
      <c r="O17" s="54"/>
      <c r="P17" s="54"/>
      <c r="Q17" s="54"/>
      <c r="R17" s="56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54"/>
      <c r="M18" s="32"/>
      <c r="N18" s="54"/>
      <c r="O18" s="54"/>
      <c r="P18" s="54"/>
      <c r="Q18" s="64"/>
      <c r="R18" s="56"/>
    </row>
    <row r="20" ht="14.5" spans="4:4">
      <c r="D20" s="12">
        <v>9015802000</v>
      </c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7:J18"/>
  </mergeCells>
  <pageMargins left="0.75" right="0.75" top="1" bottom="1" header="0.5" footer="0.5"/>
  <pageSetup paperSize="9" scale="6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opLeftCell="A8" workbookViewId="0">
      <selection activeCell="E17" sqref="E17"/>
    </sheetView>
  </sheetViews>
  <sheetFormatPr defaultColWidth="9" defaultRowHeight="14"/>
  <cols>
    <col min="2" max="2" width="13.1454545454545" customWidth="1"/>
    <col min="4" max="4" width="12.0545454545455" customWidth="1"/>
    <col min="5" max="5" width="21.6272727272727" customWidth="1"/>
    <col min="6" max="6" width="20.2545454545455" customWidth="1"/>
    <col min="10" max="10" width="11.2545454545455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108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109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110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10">
        <v>1</v>
      </c>
      <c r="B13" s="10" t="s">
        <v>111</v>
      </c>
      <c r="C13" s="10">
        <v>49</v>
      </c>
      <c r="D13" s="12">
        <v>7616999099</v>
      </c>
      <c r="E13" s="13" t="s">
        <v>112</v>
      </c>
      <c r="F13" s="13" t="s">
        <v>113</v>
      </c>
      <c r="G13" s="13">
        <v>360</v>
      </c>
      <c r="H13" s="14">
        <v>1.92</v>
      </c>
      <c r="I13" s="88">
        <f>G13*H13</f>
        <v>691.2</v>
      </c>
      <c r="J13" s="78">
        <v>882.5</v>
      </c>
      <c r="K13" s="89" t="s">
        <v>114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86"/>
      <c r="B14" s="86"/>
      <c r="C14" s="86"/>
      <c r="D14" s="12">
        <v>6805300090</v>
      </c>
      <c r="E14" s="77" t="s">
        <v>115</v>
      </c>
      <c r="F14" s="13" t="s">
        <v>116</v>
      </c>
      <c r="G14" s="77">
        <v>80</v>
      </c>
      <c r="H14" s="14">
        <v>0.71</v>
      </c>
      <c r="I14" s="88">
        <f>G14*H14</f>
        <v>56.8</v>
      </c>
      <c r="J14" s="78"/>
      <c r="K14" s="89" t="s">
        <v>117</v>
      </c>
      <c r="L14" s="46"/>
      <c r="M14" s="47"/>
      <c r="N14" s="48"/>
      <c r="O14" s="48"/>
      <c r="P14" s="48"/>
      <c r="Q14" s="61"/>
      <c r="R14" s="62"/>
    </row>
    <row r="15" ht="24.75" customHeight="1" spans="1:18">
      <c r="A15" s="86"/>
      <c r="B15" s="86"/>
      <c r="C15" s="87"/>
      <c r="D15" s="12">
        <v>3926909790</v>
      </c>
      <c r="E15" s="77" t="s">
        <v>118</v>
      </c>
      <c r="F15" s="13" t="s">
        <v>105</v>
      </c>
      <c r="G15" s="77">
        <v>168</v>
      </c>
      <c r="H15" s="14">
        <v>0.44</v>
      </c>
      <c r="I15" s="88">
        <f>G15*H15</f>
        <v>73.92</v>
      </c>
      <c r="J15" s="78"/>
      <c r="K15" s="89" t="s">
        <v>119</v>
      </c>
      <c r="L15" s="46"/>
      <c r="M15" s="47"/>
      <c r="N15" s="48"/>
      <c r="O15" s="48"/>
      <c r="P15" s="48"/>
      <c r="Q15" s="61"/>
      <c r="R15" s="62"/>
    </row>
    <row r="16" ht="24.75" customHeight="1" spans="1:18">
      <c r="A16" s="15"/>
      <c r="B16" s="15"/>
      <c r="C16" s="16">
        <f>SUM(C13:C13)</f>
        <v>49</v>
      </c>
      <c r="D16" s="15"/>
      <c r="E16" s="17" t="s">
        <v>75</v>
      </c>
      <c r="F16" s="17"/>
      <c r="G16" s="18">
        <f>SUM(G13:G15)</f>
        <v>608</v>
      </c>
      <c r="H16" s="19"/>
      <c r="I16" s="49">
        <f>SUM(I13:I15)</f>
        <v>821.92</v>
      </c>
      <c r="J16" s="50">
        <f>SUM(J13:J13)</f>
        <v>882.5</v>
      </c>
      <c r="K16" s="51"/>
      <c r="L16" s="52" t="e">
        <f>SUM(#REF!)</f>
        <v>#REF!</v>
      </c>
      <c r="M16" s="34"/>
      <c r="N16" s="42"/>
      <c r="O16" s="42" t="e">
        <f>SUM(#REF!)</f>
        <v>#REF!</v>
      </c>
      <c r="P16" s="42" t="e">
        <f>SUM(#REF!)</f>
        <v>#REF!</v>
      </c>
      <c r="Q16" s="42" t="e">
        <f>SUM(#REF!)</f>
        <v>#REF!</v>
      </c>
      <c r="R16" s="63" t="e">
        <f>(O16+Q16)*9.1/L16</f>
        <v>#REF!</v>
      </c>
    </row>
    <row r="17" ht="24.75" customHeight="1" spans="1:18">
      <c r="A17" s="15"/>
      <c r="B17" s="15"/>
      <c r="C17" s="15"/>
      <c r="D17" s="15"/>
      <c r="E17" s="20"/>
      <c r="F17" s="21"/>
      <c r="G17" s="21"/>
      <c r="H17" s="21"/>
      <c r="I17" s="53"/>
      <c r="J17" s="51"/>
      <c r="K17" s="51"/>
      <c r="L17" s="54"/>
      <c r="M17" s="32"/>
      <c r="N17" s="54"/>
      <c r="O17" s="54"/>
      <c r="P17" s="54"/>
      <c r="Q17" s="64"/>
      <c r="R17" s="56"/>
    </row>
    <row r="18" spans="1:18">
      <c r="A18" s="22" t="s">
        <v>76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54"/>
      <c r="M18" s="54"/>
      <c r="N18" s="54"/>
      <c r="O18" s="54"/>
      <c r="P18" s="54"/>
      <c r="Q18" s="54"/>
      <c r="R18" s="56"/>
    </row>
    <row r="19" spans="1:18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54"/>
      <c r="M19" s="32"/>
      <c r="N19" s="54"/>
      <c r="O19" s="54"/>
      <c r="P19" s="54"/>
      <c r="Q19" s="64"/>
      <c r="R19" s="56"/>
    </row>
    <row r="22" spans="4:4">
      <c r="D22">
        <v>6805200000</v>
      </c>
    </row>
  </sheetData>
  <mergeCells count="17">
    <mergeCell ref="A1:J1"/>
    <mergeCell ref="A2:J2"/>
    <mergeCell ref="M6:P6"/>
    <mergeCell ref="M7:P7"/>
    <mergeCell ref="M8:P8"/>
    <mergeCell ref="M9:P9"/>
    <mergeCell ref="M10:P10"/>
    <mergeCell ref="M11:P11"/>
    <mergeCell ref="A13:A15"/>
    <mergeCell ref="B13:B15"/>
    <mergeCell ref="C13:C15"/>
    <mergeCell ref="J13:J15"/>
    <mergeCell ref="A3:D5"/>
    <mergeCell ref="E3:J5"/>
    <mergeCell ref="A6:D11"/>
    <mergeCell ref="E6:J11"/>
    <mergeCell ref="A18:J19"/>
  </mergeCells>
  <pageMargins left="0.75" right="0.75" top="1" bottom="1" header="0.5" footer="0.5"/>
  <pageSetup paperSize="9" scale="63" orientation="portrait"/>
  <headerFooter/>
  <colBreaks count="2" manualBreakCount="2">
    <brk id="11" max="18" man="1"/>
    <brk id="17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opLeftCell="A6" workbookViewId="0">
      <selection activeCell="E6" sqref="E6:J11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0" max="10" width="12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120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121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122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10">
        <v>1</v>
      </c>
      <c r="B13" s="10" t="s">
        <v>123</v>
      </c>
      <c r="C13" s="11">
        <v>400</v>
      </c>
      <c r="D13" s="12">
        <v>8516609000</v>
      </c>
      <c r="E13" s="13" t="s">
        <v>124</v>
      </c>
      <c r="F13" s="14" t="s">
        <v>62</v>
      </c>
      <c r="G13" s="13">
        <v>400</v>
      </c>
      <c r="H13" s="14">
        <v>19.8</v>
      </c>
      <c r="I13" s="43">
        <f>G13*H13</f>
        <v>7920</v>
      </c>
      <c r="J13" s="44">
        <v>2832</v>
      </c>
      <c r="K13" s="45" t="s">
        <v>125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10">
        <v>2</v>
      </c>
      <c r="B14" s="10" t="s">
        <v>126</v>
      </c>
      <c r="C14" s="11">
        <v>3</v>
      </c>
      <c r="D14" s="12">
        <v>8516607000</v>
      </c>
      <c r="E14" s="13" t="s">
        <v>127</v>
      </c>
      <c r="F14" s="14" t="s">
        <v>128</v>
      </c>
      <c r="G14" s="13">
        <v>96</v>
      </c>
      <c r="H14" s="14">
        <v>0.71</v>
      </c>
      <c r="I14" s="43">
        <f>G14*H14</f>
        <v>68.16</v>
      </c>
      <c r="J14" s="44">
        <v>27</v>
      </c>
      <c r="K14" s="45" t="s">
        <v>129</v>
      </c>
      <c r="L14" s="46"/>
      <c r="M14" s="47"/>
      <c r="N14" s="48"/>
      <c r="O14" s="48"/>
      <c r="P14" s="48"/>
      <c r="Q14" s="61"/>
      <c r="R14" s="62"/>
    </row>
    <row r="15" ht="24.75" customHeight="1" spans="1:18">
      <c r="A15" s="15"/>
      <c r="B15" s="15"/>
      <c r="C15" s="16">
        <f>SUM(C13:C14)</f>
        <v>403</v>
      </c>
      <c r="D15" s="15"/>
      <c r="E15" s="17" t="s">
        <v>75</v>
      </c>
      <c r="F15" s="17"/>
      <c r="G15" s="18">
        <f>SUM(G13:G14)</f>
        <v>496</v>
      </c>
      <c r="H15" s="19"/>
      <c r="I15" s="49">
        <f>SUM(I13:I14)</f>
        <v>7988.16</v>
      </c>
      <c r="J15" s="50">
        <f>SUM(J13:J14)</f>
        <v>2859</v>
      </c>
      <c r="K15" s="51"/>
      <c r="L15" s="52" t="e">
        <f>SUM(#REF!)</f>
        <v>#REF!</v>
      </c>
      <c r="M15" s="34"/>
      <c r="N15" s="42"/>
      <c r="O15" s="42" t="e">
        <f>SUM(#REF!)</f>
        <v>#REF!</v>
      </c>
      <c r="P15" s="42" t="e">
        <f>SUM(#REF!)</f>
        <v>#REF!</v>
      </c>
      <c r="Q15" s="42" t="e">
        <f>SUM(#REF!)</f>
        <v>#REF!</v>
      </c>
      <c r="R15" s="63" t="e">
        <f>(O15+Q15)*9.1/L15</f>
        <v>#REF!</v>
      </c>
    </row>
    <row r="16" ht="24.75" customHeight="1" spans="1:18">
      <c r="A16" s="15"/>
      <c r="B16" s="15"/>
      <c r="C16" s="15"/>
      <c r="D16" s="15"/>
      <c r="E16" s="20"/>
      <c r="F16" s="21"/>
      <c r="G16" s="21"/>
      <c r="H16" s="21"/>
      <c r="I16" s="53"/>
      <c r="J16" s="51"/>
      <c r="K16" s="51"/>
      <c r="L16" s="54"/>
      <c r="M16" s="32"/>
      <c r="N16" s="54"/>
      <c r="O16" s="54"/>
      <c r="P16" s="54"/>
      <c r="Q16" s="64"/>
      <c r="R16" s="56"/>
    </row>
    <row r="17" spans="1:18">
      <c r="A17" s="22" t="s">
        <v>76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54"/>
      <c r="N17" s="54"/>
      <c r="O17" s="54"/>
      <c r="P17" s="54"/>
      <c r="Q17" s="54"/>
      <c r="R17" s="56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54"/>
      <c r="M18" s="32"/>
      <c r="N18" s="54"/>
      <c r="O18" s="54"/>
      <c r="P18" s="54"/>
      <c r="Q18" s="64"/>
      <c r="R18" s="56"/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7:J18"/>
  </mergeCells>
  <pageMargins left="0.75" right="0.75" top="1" bottom="1" header="0.5" footer="0.5"/>
  <pageSetup paperSize="9" scale="6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A7" workbookViewId="0">
      <selection activeCell="E6" sqref="E6:J11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0" max="10" width="10.6272727272727" customWidth="1"/>
    <col min="11" max="11" width="13.8727272727273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130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131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132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10">
        <v>1</v>
      </c>
      <c r="B13" s="10" t="s">
        <v>133</v>
      </c>
      <c r="C13" s="11">
        <v>32</v>
      </c>
      <c r="D13" s="12">
        <v>3407009000</v>
      </c>
      <c r="E13" s="13" t="s">
        <v>134</v>
      </c>
      <c r="F13" s="14" t="s">
        <v>135</v>
      </c>
      <c r="G13" s="13">
        <v>448</v>
      </c>
      <c r="H13" s="14">
        <v>0.6</v>
      </c>
      <c r="I13" s="43">
        <f>G13*H13</f>
        <v>268.8</v>
      </c>
      <c r="J13" s="44">
        <v>434</v>
      </c>
      <c r="K13" s="80" t="s">
        <v>136</v>
      </c>
      <c r="L13" s="81"/>
      <c r="M13" s="82"/>
      <c r="N13" s="83"/>
      <c r="O13" s="83"/>
      <c r="P13" s="83"/>
      <c r="Q13" s="84"/>
      <c r="R13" s="85"/>
    </row>
    <row r="14" ht="24.75" customHeight="1" spans="1:18">
      <c r="A14" s="15"/>
      <c r="B14" s="15"/>
      <c r="C14" s="16">
        <f>SUM(C13:C13)</f>
        <v>32</v>
      </c>
      <c r="D14" s="15"/>
      <c r="E14" s="17" t="s">
        <v>75</v>
      </c>
      <c r="F14" s="17"/>
      <c r="G14" s="18">
        <f t="shared" ref="G14:J14" si="0">SUM(G13:G13)</f>
        <v>448</v>
      </c>
      <c r="H14" s="19"/>
      <c r="I14" s="49">
        <f t="shared" si="0"/>
        <v>268.8</v>
      </c>
      <c r="J14" s="50">
        <f t="shared" si="0"/>
        <v>434</v>
      </c>
      <c r="K14" s="51"/>
      <c r="L14" s="52" t="e">
        <f>SUM(#REF!)</f>
        <v>#REF!</v>
      </c>
      <c r="M14" s="34"/>
      <c r="N14" s="42"/>
      <c r="O14" s="42" t="e">
        <f>SUM(#REF!)</f>
        <v>#REF!</v>
      </c>
      <c r="P14" s="42" t="e">
        <f>SUM(#REF!)</f>
        <v>#REF!</v>
      </c>
      <c r="Q14" s="42" t="e">
        <f>SUM(#REF!)</f>
        <v>#REF!</v>
      </c>
      <c r="R14" s="63" t="e">
        <f>(O14+Q14)*9.1/L14</f>
        <v>#REF!</v>
      </c>
    </row>
    <row r="15" ht="24.75" customHeight="1" spans="1:18">
      <c r="A15" s="15"/>
      <c r="B15" s="15"/>
      <c r="C15" s="15"/>
      <c r="D15" s="15"/>
      <c r="E15" s="20"/>
      <c r="F15" s="21"/>
      <c r="G15" s="21"/>
      <c r="H15" s="21"/>
      <c r="I15" s="53"/>
      <c r="J15" s="51"/>
      <c r="K15" s="51"/>
      <c r="L15" s="54"/>
      <c r="M15" s="32"/>
      <c r="N15" s="54"/>
      <c r="O15" s="54"/>
      <c r="P15" s="54"/>
      <c r="Q15" s="64"/>
      <c r="R15" s="56"/>
    </row>
    <row r="16" spans="1:18">
      <c r="A16" s="22" t="s">
        <v>76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54"/>
      <c r="M16" s="54"/>
      <c r="N16" s="54"/>
      <c r="O16" s="54"/>
      <c r="P16" s="54"/>
      <c r="Q16" s="54"/>
      <c r="R16" s="56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32"/>
      <c r="N17" s="54"/>
      <c r="O17" s="54"/>
      <c r="P17" s="54"/>
      <c r="Q17" s="64"/>
      <c r="R17" s="56"/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6:J17"/>
  </mergeCells>
  <pageMargins left="0.75" right="0.75" top="1" bottom="1" header="0.5" footer="0.5"/>
  <pageSetup paperSize="9" scale="6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A6" workbookViewId="0">
      <selection activeCell="E14" sqref="E14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0" max="10" width="10.6272727272727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137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138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139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10">
        <v>1</v>
      </c>
      <c r="B13" s="10" t="s">
        <v>140</v>
      </c>
      <c r="C13" s="11">
        <v>10</v>
      </c>
      <c r="D13" s="12">
        <v>9405403990</v>
      </c>
      <c r="E13" s="13" t="s">
        <v>141</v>
      </c>
      <c r="F13" s="14" t="s">
        <v>142</v>
      </c>
      <c r="G13" s="13">
        <v>600</v>
      </c>
      <c r="H13" s="14">
        <v>0.6</v>
      </c>
      <c r="I13" s="43">
        <f>G13*H13</f>
        <v>360</v>
      </c>
      <c r="J13" s="44">
        <v>142</v>
      </c>
      <c r="K13" s="80" t="s">
        <v>143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15"/>
      <c r="B14" s="15"/>
      <c r="C14" s="16">
        <f>SUM(C13:C13)</f>
        <v>10</v>
      </c>
      <c r="D14" s="15"/>
      <c r="E14" s="17" t="s">
        <v>75</v>
      </c>
      <c r="F14" s="17"/>
      <c r="G14" s="18">
        <f t="shared" ref="G14:J14" si="0">SUM(G13:G13)</f>
        <v>600</v>
      </c>
      <c r="H14" s="19"/>
      <c r="I14" s="49">
        <f t="shared" si="0"/>
        <v>360</v>
      </c>
      <c r="J14" s="50">
        <f t="shared" si="0"/>
        <v>142</v>
      </c>
      <c r="K14" s="51"/>
      <c r="L14" s="52" t="e">
        <f>SUM(#REF!)</f>
        <v>#REF!</v>
      </c>
      <c r="M14" s="34"/>
      <c r="N14" s="42"/>
      <c r="O14" s="42" t="e">
        <f>SUM(#REF!)</f>
        <v>#REF!</v>
      </c>
      <c r="P14" s="42" t="e">
        <f>SUM(#REF!)</f>
        <v>#REF!</v>
      </c>
      <c r="Q14" s="42" t="e">
        <f>SUM(#REF!)</f>
        <v>#REF!</v>
      </c>
      <c r="R14" s="63" t="e">
        <f>(O14+Q14)*9.1/L14</f>
        <v>#REF!</v>
      </c>
    </row>
    <row r="15" ht="24.75" customHeight="1" spans="1:18">
      <c r="A15" s="15"/>
      <c r="B15" s="15"/>
      <c r="C15" s="15"/>
      <c r="D15" s="15"/>
      <c r="E15" s="20"/>
      <c r="F15" s="21"/>
      <c r="G15" s="21"/>
      <c r="H15" s="21"/>
      <c r="I15" s="53"/>
      <c r="J15" s="51"/>
      <c r="K15" s="51"/>
      <c r="L15" s="54"/>
      <c r="M15" s="32"/>
      <c r="N15" s="54"/>
      <c r="O15" s="54"/>
      <c r="P15" s="54"/>
      <c r="Q15" s="64"/>
      <c r="R15" s="56"/>
    </row>
    <row r="16" spans="1:18">
      <c r="A16" s="22" t="s">
        <v>76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54"/>
      <c r="M16" s="54"/>
      <c r="N16" s="54"/>
      <c r="O16" s="54"/>
      <c r="P16" s="54"/>
      <c r="Q16" s="54"/>
      <c r="R16" s="56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32"/>
      <c r="N17" s="54"/>
      <c r="O17" s="54"/>
      <c r="P17" s="54"/>
      <c r="Q17" s="64"/>
      <c r="R17" s="56"/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6:J17"/>
  </mergeCells>
  <pageMargins left="0.75" right="0.75" top="1" bottom="1" header="0.5" footer="0.5"/>
  <pageSetup paperSize="9" scale="5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A7" workbookViewId="0">
      <selection activeCell="F14" sqref="F14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0" max="10" width="10.7545454545455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144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145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146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s="79" customFormat="1" ht="24.75" customHeight="1" spans="1:18">
      <c r="A13" s="10">
        <v>1</v>
      </c>
      <c r="B13" s="10" t="s">
        <v>147</v>
      </c>
      <c r="C13" s="11">
        <v>20</v>
      </c>
      <c r="D13" s="12">
        <v>9405300000</v>
      </c>
      <c r="E13" s="13" t="s">
        <v>148</v>
      </c>
      <c r="F13" s="14" t="s">
        <v>149</v>
      </c>
      <c r="G13" s="13">
        <v>240</v>
      </c>
      <c r="H13" s="14">
        <v>0.284</v>
      </c>
      <c r="I13" s="43">
        <f>G13*H13</f>
        <v>68.16</v>
      </c>
      <c r="J13" s="44">
        <v>265</v>
      </c>
      <c r="K13" s="80" t="s">
        <v>150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15"/>
      <c r="B14" s="15"/>
      <c r="C14" s="16">
        <f>SUM(C13:C13)</f>
        <v>20</v>
      </c>
      <c r="D14" s="15"/>
      <c r="E14" s="17" t="s">
        <v>75</v>
      </c>
      <c r="F14" s="17"/>
      <c r="G14" s="18">
        <f t="shared" ref="G14:J14" si="0">SUM(G13:G13)</f>
        <v>240</v>
      </c>
      <c r="H14" s="19"/>
      <c r="I14" s="49">
        <f t="shared" si="0"/>
        <v>68.16</v>
      </c>
      <c r="J14" s="50">
        <f t="shared" si="0"/>
        <v>265</v>
      </c>
      <c r="K14" s="51"/>
      <c r="L14" s="52" t="e">
        <f>SUM(#REF!)</f>
        <v>#REF!</v>
      </c>
      <c r="M14" s="34"/>
      <c r="N14" s="42"/>
      <c r="O14" s="42" t="e">
        <f>SUM(#REF!)</f>
        <v>#REF!</v>
      </c>
      <c r="P14" s="42" t="e">
        <f>SUM(#REF!)</f>
        <v>#REF!</v>
      </c>
      <c r="Q14" s="42" t="e">
        <f>SUM(#REF!)</f>
        <v>#REF!</v>
      </c>
      <c r="R14" s="63" t="e">
        <f>(O14+Q14)*9.1/L14</f>
        <v>#REF!</v>
      </c>
    </row>
    <row r="15" ht="24.75" customHeight="1" spans="1:18">
      <c r="A15" s="15"/>
      <c r="B15" s="15"/>
      <c r="C15" s="15"/>
      <c r="D15" s="15"/>
      <c r="E15" s="20"/>
      <c r="F15" s="21"/>
      <c r="G15" s="21"/>
      <c r="H15" s="21"/>
      <c r="I15" s="53"/>
      <c r="J15" s="51"/>
      <c r="K15" s="51"/>
      <c r="L15" s="54"/>
      <c r="M15" s="32"/>
      <c r="N15" s="54"/>
      <c r="O15" s="54"/>
      <c r="P15" s="54"/>
      <c r="Q15" s="64"/>
      <c r="R15" s="56"/>
    </row>
    <row r="16" spans="1:18">
      <c r="A16" s="22" t="s">
        <v>76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54"/>
      <c r="M16" s="54"/>
      <c r="N16" s="54"/>
      <c r="O16" s="54"/>
      <c r="P16" s="54"/>
      <c r="Q16" s="54"/>
      <c r="R16" s="56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32"/>
      <c r="N17" s="54"/>
      <c r="O17" s="54"/>
      <c r="P17" s="54"/>
      <c r="Q17" s="64"/>
      <c r="R17" s="56"/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6:J17"/>
  </mergeCells>
  <pageMargins left="0.75" right="0.75" top="1" bottom="1" header="0.5" footer="0.5"/>
  <pageSetup paperSize="9" scale="5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A7" workbookViewId="0">
      <selection activeCell="K13" sqref="K13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0" max="10" width="11.7545454545455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151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94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152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10">
        <v>1</v>
      </c>
      <c r="B13" s="10" t="s">
        <v>153</v>
      </c>
      <c r="C13" s="11">
        <v>30</v>
      </c>
      <c r="D13" s="12">
        <v>8509800000</v>
      </c>
      <c r="E13" s="13" t="s">
        <v>154</v>
      </c>
      <c r="F13" s="14" t="s">
        <v>155</v>
      </c>
      <c r="G13" s="13">
        <v>600</v>
      </c>
      <c r="H13" s="14">
        <v>3</v>
      </c>
      <c r="I13" s="43">
        <f>G13*H13</f>
        <v>1800</v>
      </c>
      <c r="J13" s="44">
        <v>439</v>
      </c>
      <c r="K13" s="45" t="s">
        <v>156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15"/>
      <c r="B14" s="15"/>
      <c r="C14" s="16">
        <f>SUM(C13:C13)</f>
        <v>30</v>
      </c>
      <c r="D14" s="15"/>
      <c r="E14" s="17" t="s">
        <v>75</v>
      </c>
      <c r="F14" s="17"/>
      <c r="G14" s="18">
        <f t="shared" ref="G14:J14" si="0">SUM(G13:G13)</f>
        <v>600</v>
      </c>
      <c r="H14" s="19"/>
      <c r="I14" s="49">
        <f t="shared" si="0"/>
        <v>1800</v>
      </c>
      <c r="J14" s="50">
        <f t="shared" si="0"/>
        <v>439</v>
      </c>
      <c r="K14" s="51"/>
      <c r="L14" s="52" t="e">
        <f>SUM(#REF!)</f>
        <v>#REF!</v>
      </c>
      <c r="M14" s="34"/>
      <c r="N14" s="42"/>
      <c r="O14" s="42" t="e">
        <f>SUM(#REF!)</f>
        <v>#REF!</v>
      </c>
      <c r="P14" s="42" t="e">
        <f>SUM(#REF!)</f>
        <v>#REF!</v>
      </c>
      <c r="Q14" s="42" t="e">
        <f>SUM(#REF!)</f>
        <v>#REF!</v>
      </c>
      <c r="R14" s="63" t="e">
        <f>(O14+Q14)*9.1/L14</f>
        <v>#REF!</v>
      </c>
    </row>
    <row r="15" ht="24.75" customHeight="1" spans="1:18">
      <c r="A15" s="15"/>
      <c r="B15" s="15"/>
      <c r="C15" s="15"/>
      <c r="D15" s="15"/>
      <c r="E15" s="20"/>
      <c r="F15" s="21"/>
      <c r="G15" s="21"/>
      <c r="H15" s="21"/>
      <c r="I15" s="53"/>
      <c r="J15" s="51"/>
      <c r="K15" s="51"/>
      <c r="L15" s="54"/>
      <c r="M15" s="32"/>
      <c r="N15" s="54"/>
      <c r="O15" s="54"/>
      <c r="P15" s="54"/>
      <c r="Q15" s="64"/>
      <c r="R15" s="56"/>
    </row>
    <row r="16" spans="1:18">
      <c r="A16" s="22" t="s">
        <v>76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54"/>
      <c r="M16" s="54"/>
      <c r="N16" s="54"/>
      <c r="O16" s="54"/>
      <c r="P16" s="54"/>
      <c r="Q16" s="54"/>
      <c r="R16" s="56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32"/>
      <c r="N17" s="54"/>
      <c r="O17" s="54"/>
      <c r="P17" s="54"/>
      <c r="Q17" s="64"/>
      <c r="R17" s="56"/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6:J17"/>
  </mergeCells>
  <pageMargins left="0.75" right="0.75" top="1" bottom="1" header="0.5" footer="0.5"/>
  <pageSetup paperSize="9" scale="5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A2" workbookViewId="0">
      <selection activeCell="E6" sqref="E6:J11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0" max="10" width="11.1272727272727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157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158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159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10">
        <v>1</v>
      </c>
      <c r="B13" s="10" t="s">
        <v>160</v>
      </c>
      <c r="C13" s="11">
        <v>4</v>
      </c>
      <c r="D13" s="12">
        <v>9405300000</v>
      </c>
      <c r="E13" s="13" t="s">
        <v>161</v>
      </c>
      <c r="F13" s="14" t="s">
        <v>62</v>
      </c>
      <c r="G13" s="13">
        <v>248</v>
      </c>
      <c r="H13" s="14">
        <v>3</v>
      </c>
      <c r="I13" s="43">
        <f>G13*H13</f>
        <v>744</v>
      </c>
      <c r="J13" s="44">
        <v>86</v>
      </c>
      <c r="K13" s="45" t="s">
        <v>162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15"/>
      <c r="B14" s="15"/>
      <c r="C14" s="16">
        <f>SUM(C13:C13)</f>
        <v>4</v>
      </c>
      <c r="D14" s="15"/>
      <c r="E14" s="17" t="s">
        <v>75</v>
      </c>
      <c r="F14" s="17"/>
      <c r="G14" s="18">
        <f t="shared" ref="G14:J14" si="0">SUM(G13:G13)</f>
        <v>248</v>
      </c>
      <c r="H14" s="19"/>
      <c r="I14" s="49">
        <f t="shared" si="0"/>
        <v>744</v>
      </c>
      <c r="J14" s="50">
        <f t="shared" si="0"/>
        <v>86</v>
      </c>
      <c r="K14" s="51"/>
      <c r="L14" s="52" t="e">
        <f>SUM(#REF!)</f>
        <v>#REF!</v>
      </c>
      <c r="M14" s="34"/>
      <c r="N14" s="42"/>
      <c r="O14" s="42" t="e">
        <f>SUM(#REF!)</f>
        <v>#REF!</v>
      </c>
      <c r="P14" s="42" t="e">
        <f>SUM(#REF!)</f>
        <v>#REF!</v>
      </c>
      <c r="Q14" s="42" t="e">
        <f>SUM(#REF!)</f>
        <v>#REF!</v>
      </c>
      <c r="R14" s="63" t="e">
        <f>(O14+Q14)*9.1/L14</f>
        <v>#REF!</v>
      </c>
    </row>
    <row r="15" ht="24.75" customHeight="1" spans="1:18">
      <c r="A15" s="15"/>
      <c r="B15" s="15"/>
      <c r="C15" s="15"/>
      <c r="D15" s="15"/>
      <c r="E15" s="20"/>
      <c r="F15" s="21"/>
      <c r="G15" s="21"/>
      <c r="H15" s="21"/>
      <c r="I15" s="53"/>
      <c r="J15" s="51"/>
      <c r="K15" s="51"/>
      <c r="L15" s="54"/>
      <c r="M15" s="32"/>
      <c r="N15" s="54"/>
      <c r="O15" s="54"/>
      <c r="P15" s="54"/>
      <c r="Q15" s="64"/>
      <c r="R15" s="56"/>
    </row>
    <row r="16" spans="1:18">
      <c r="A16" s="22" t="s">
        <v>76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54"/>
      <c r="M16" s="54"/>
      <c r="N16" s="54"/>
      <c r="O16" s="54"/>
      <c r="P16" s="54"/>
      <c r="Q16" s="54"/>
      <c r="R16" s="56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32"/>
      <c r="N17" s="54"/>
      <c r="O17" s="54"/>
      <c r="P17" s="54"/>
      <c r="Q17" s="64"/>
      <c r="R17" s="56"/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6:J17"/>
  </mergeCells>
  <pageMargins left="0.75" right="0.75" top="1" bottom="1" header="0.5" footer="0.5"/>
  <pageSetup paperSize="9" scale="5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opLeftCell="A10" workbookViewId="0">
      <selection activeCell="H14" sqref="H14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163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164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165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21">
      <c r="A13" s="10">
        <v>1</v>
      </c>
      <c r="B13" s="10" t="s">
        <v>166</v>
      </c>
      <c r="C13" s="11">
        <v>18</v>
      </c>
      <c r="D13" s="12">
        <v>3921909000</v>
      </c>
      <c r="E13" s="13" t="s">
        <v>167</v>
      </c>
      <c r="F13" s="14" t="s">
        <v>105</v>
      </c>
      <c r="G13" s="13">
        <v>450</v>
      </c>
      <c r="H13" s="14">
        <v>2.88</v>
      </c>
      <c r="I13" s="43">
        <f>G13*H13</f>
        <v>1296</v>
      </c>
      <c r="J13" s="44">
        <v>200.5</v>
      </c>
      <c r="K13" s="45" t="s">
        <v>168</v>
      </c>
      <c r="L13" s="46"/>
      <c r="M13" s="47"/>
      <c r="N13" s="48"/>
      <c r="O13" s="48"/>
      <c r="P13" s="48"/>
      <c r="Q13" s="61"/>
      <c r="R13" s="62"/>
      <c r="U13" s="78"/>
    </row>
    <row r="14" ht="24.75" customHeight="1" spans="1:21">
      <c r="A14" s="10">
        <v>2</v>
      </c>
      <c r="B14" s="10" t="s">
        <v>169</v>
      </c>
      <c r="C14" s="11">
        <v>14</v>
      </c>
      <c r="D14" s="15">
        <v>3920710000</v>
      </c>
      <c r="E14" s="77" t="s">
        <v>170</v>
      </c>
      <c r="F14" s="14" t="s">
        <v>105</v>
      </c>
      <c r="G14" s="77">
        <v>210</v>
      </c>
      <c r="H14" s="14">
        <v>2.72</v>
      </c>
      <c r="I14" s="43">
        <f>G14*H14</f>
        <v>571.2</v>
      </c>
      <c r="J14" s="44">
        <v>347</v>
      </c>
      <c r="K14" s="45" t="s">
        <v>171</v>
      </c>
      <c r="L14" s="46"/>
      <c r="M14" s="47"/>
      <c r="N14" s="48"/>
      <c r="O14" s="48"/>
      <c r="P14" s="48"/>
      <c r="Q14" s="61"/>
      <c r="R14" s="62"/>
      <c r="U14" s="78"/>
    </row>
    <row r="15" ht="24.75" customHeight="1" spans="1:18">
      <c r="A15" s="15"/>
      <c r="B15" s="15"/>
      <c r="C15" s="16">
        <f>SUM(C13:C14)</f>
        <v>32</v>
      </c>
      <c r="D15" s="15"/>
      <c r="E15" s="17" t="s">
        <v>75</v>
      </c>
      <c r="F15" s="17"/>
      <c r="G15" s="18">
        <f>SUM(G13:G14)</f>
        <v>660</v>
      </c>
      <c r="H15" s="14"/>
      <c r="I15" s="18">
        <f>SUM(I13:I14)</f>
        <v>1867.2</v>
      </c>
      <c r="J15" s="18">
        <f>SUM(J13:J14)</f>
        <v>547.5</v>
      </c>
      <c r="K15" s="51"/>
      <c r="L15" s="52" t="e">
        <f>SUM(#REF!)</f>
        <v>#REF!</v>
      </c>
      <c r="M15" s="34"/>
      <c r="N15" s="42"/>
      <c r="O15" s="42" t="e">
        <f>SUM(#REF!)</f>
        <v>#REF!</v>
      </c>
      <c r="P15" s="42" t="e">
        <f>SUM(#REF!)</f>
        <v>#REF!</v>
      </c>
      <c r="Q15" s="42" t="e">
        <f>SUM(#REF!)</f>
        <v>#REF!</v>
      </c>
      <c r="R15" s="63" t="e">
        <f>(O15+Q15)*9.1/L15</f>
        <v>#REF!</v>
      </c>
    </row>
    <row r="16" ht="24.75" customHeight="1" spans="1:18">
      <c r="A16" s="15"/>
      <c r="B16" s="15"/>
      <c r="C16" s="15"/>
      <c r="D16" s="15"/>
      <c r="E16" s="20"/>
      <c r="F16" s="21"/>
      <c r="G16" s="21"/>
      <c r="H16" s="21"/>
      <c r="I16" s="53"/>
      <c r="J16" s="51"/>
      <c r="K16" s="51"/>
      <c r="L16" s="54"/>
      <c r="M16" s="32"/>
      <c r="N16" s="54"/>
      <c r="O16" s="54"/>
      <c r="P16" s="54"/>
      <c r="Q16" s="64"/>
      <c r="R16" s="56"/>
    </row>
    <row r="17" spans="1:18">
      <c r="A17" s="22" t="s">
        <v>76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54"/>
      <c r="N17" s="54"/>
      <c r="O17" s="54"/>
      <c r="P17" s="54"/>
      <c r="Q17" s="54"/>
      <c r="R17" s="56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54"/>
      <c r="M18" s="32"/>
      <c r="N18" s="54"/>
      <c r="O18" s="54"/>
      <c r="P18" s="54"/>
      <c r="Q18" s="64"/>
      <c r="R18" s="56"/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7:J18"/>
  </mergeCells>
  <pageMargins left="0.75" right="0.75" top="1" bottom="1" header="0.5" footer="0.5"/>
  <pageSetup paperSize="9" scale="6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opLeftCell="A9" workbookViewId="0">
      <selection activeCell="I17" sqref="I17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0" max="10" width="10.6272727272727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172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173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174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65">
        <v>1</v>
      </c>
      <c r="B13" s="65" t="s">
        <v>175</v>
      </c>
      <c r="C13" s="66">
        <v>13</v>
      </c>
      <c r="D13" s="67">
        <v>7323930090</v>
      </c>
      <c r="E13" s="68" t="s">
        <v>176</v>
      </c>
      <c r="F13" s="69" t="s">
        <v>128</v>
      </c>
      <c r="G13" s="68">
        <v>556</v>
      </c>
      <c r="H13" s="69">
        <v>1.372</v>
      </c>
      <c r="I13" s="73">
        <f>G13*H13</f>
        <v>762.832</v>
      </c>
      <c r="J13" s="74">
        <v>267.8</v>
      </c>
      <c r="K13" s="45" t="s">
        <v>177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70"/>
      <c r="B14" s="70"/>
      <c r="C14" s="65">
        <v>1</v>
      </c>
      <c r="D14" s="67">
        <v>7323930090</v>
      </c>
      <c r="E14" s="71" t="s">
        <v>176</v>
      </c>
      <c r="F14" s="69" t="s">
        <v>128</v>
      </c>
      <c r="G14" s="71">
        <v>31</v>
      </c>
      <c r="H14" s="69">
        <v>1.363</v>
      </c>
      <c r="I14" s="73">
        <f>G14*H14</f>
        <v>42.253</v>
      </c>
      <c r="J14" s="75">
        <v>21.2</v>
      </c>
      <c r="K14" s="45" t="s">
        <v>177</v>
      </c>
      <c r="L14" s="46"/>
      <c r="M14" s="47"/>
      <c r="N14" s="48"/>
      <c r="O14" s="48"/>
      <c r="P14" s="48"/>
      <c r="Q14" s="61"/>
      <c r="R14" s="62"/>
    </row>
    <row r="15" ht="24.75" customHeight="1" spans="1:18">
      <c r="A15" s="70"/>
      <c r="B15" s="70"/>
      <c r="C15" s="72"/>
      <c r="D15" s="67">
        <v>3923509000</v>
      </c>
      <c r="E15" s="71" t="s">
        <v>178</v>
      </c>
      <c r="F15" s="69" t="s">
        <v>105</v>
      </c>
      <c r="G15" s="71">
        <v>10</v>
      </c>
      <c r="H15" s="69">
        <v>0.44</v>
      </c>
      <c r="I15" s="73">
        <f>G15*H15</f>
        <v>4.4</v>
      </c>
      <c r="J15" s="76"/>
      <c r="K15" s="45" t="s">
        <v>179</v>
      </c>
      <c r="L15" s="46"/>
      <c r="M15" s="47"/>
      <c r="N15" s="48"/>
      <c r="O15" s="48"/>
      <c r="P15" s="48"/>
      <c r="Q15" s="61"/>
      <c r="R15" s="62"/>
    </row>
    <row r="16" ht="24.75" customHeight="1" spans="1:18">
      <c r="A16" s="15"/>
      <c r="B16" s="15"/>
      <c r="C16" s="16">
        <f>SUM(C13:C15)</f>
        <v>14</v>
      </c>
      <c r="D16" s="15"/>
      <c r="E16" s="17" t="s">
        <v>75</v>
      </c>
      <c r="F16" s="17"/>
      <c r="G16" s="18">
        <f>SUM(G13:G15)</f>
        <v>597</v>
      </c>
      <c r="H16" s="18"/>
      <c r="I16" s="18">
        <f>SUM(I13:I15)</f>
        <v>809.485</v>
      </c>
      <c r="J16" s="18">
        <f>SUM(J13:J15)</f>
        <v>289</v>
      </c>
      <c r="K16" s="51"/>
      <c r="L16" s="52" t="e">
        <f>SUM(#REF!)</f>
        <v>#REF!</v>
      </c>
      <c r="M16" s="34"/>
      <c r="N16" s="42"/>
      <c r="O16" s="42" t="e">
        <f>SUM(#REF!)</f>
        <v>#REF!</v>
      </c>
      <c r="P16" s="42" t="e">
        <f>SUM(#REF!)</f>
        <v>#REF!</v>
      </c>
      <c r="Q16" s="42" t="e">
        <f>SUM(#REF!)</f>
        <v>#REF!</v>
      </c>
      <c r="R16" s="63" t="e">
        <f>(O16+Q16)*9.1/L16</f>
        <v>#REF!</v>
      </c>
    </row>
    <row r="17" ht="24.75" customHeight="1" spans="1:18">
      <c r="A17" s="15"/>
      <c r="B17" s="15"/>
      <c r="C17" s="15"/>
      <c r="D17" s="15"/>
      <c r="E17" s="20"/>
      <c r="F17" s="21"/>
      <c r="G17" s="21"/>
      <c r="H17" s="21"/>
      <c r="I17" s="53"/>
      <c r="J17" s="51"/>
      <c r="K17" s="51"/>
      <c r="L17" s="54"/>
      <c r="M17" s="32"/>
      <c r="N17" s="54"/>
      <c r="O17" s="54"/>
      <c r="P17" s="54"/>
      <c r="Q17" s="64"/>
      <c r="R17" s="56"/>
    </row>
    <row r="18" spans="1:18">
      <c r="A18" s="22" t="s">
        <v>76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54"/>
      <c r="M18" s="54"/>
      <c r="N18" s="54"/>
      <c r="O18" s="54"/>
      <c r="P18" s="54"/>
      <c r="Q18" s="54"/>
      <c r="R18" s="56"/>
    </row>
    <row r="19" spans="1:18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54"/>
      <c r="M19" s="32"/>
      <c r="N19" s="54"/>
      <c r="O19" s="54"/>
      <c r="P19" s="54"/>
      <c r="Q19" s="64"/>
      <c r="R19" s="56"/>
    </row>
    <row r="21" spans="20:22">
      <c r="T21">
        <v>13</v>
      </c>
      <c r="U21">
        <v>16</v>
      </c>
      <c r="V21">
        <v>15</v>
      </c>
    </row>
  </sheetData>
  <mergeCells count="17">
    <mergeCell ref="A1:J1"/>
    <mergeCell ref="A2:J2"/>
    <mergeCell ref="M6:P6"/>
    <mergeCell ref="M7:P7"/>
    <mergeCell ref="M8:P8"/>
    <mergeCell ref="M9:P9"/>
    <mergeCell ref="M10:P10"/>
    <mergeCell ref="M11:P11"/>
    <mergeCell ref="A13:A15"/>
    <mergeCell ref="B13:B15"/>
    <mergeCell ref="C14:C15"/>
    <mergeCell ref="J14:J15"/>
    <mergeCell ref="A3:D5"/>
    <mergeCell ref="E3:J5"/>
    <mergeCell ref="A6:D11"/>
    <mergeCell ref="E6:J11"/>
    <mergeCell ref="A18:J19"/>
  </mergeCells>
  <pageMargins left="0.75" right="0.75" top="1" bottom="1" header="0.5" footer="0.5"/>
  <pageSetup paperSize="9" scale="5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D13" sqref="D13"/>
    </sheetView>
  </sheetViews>
  <sheetFormatPr defaultColWidth="9" defaultRowHeight="14"/>
  <cols>
    <col min="2" max="2" width="13.1454545454545" customWidth="1"/>
    <col min="4" max="4" width="12.0545454545455" customWidth="1"/>
    <col min="5" max="5" width="24.7545454545455" customWidth="1"/>
    <col min="6" max="6" width="16.2545454545455" customWidth="1"/>
    <col min="10" max="10" width="11.6272727272727" customWidth="1"/>
    <col min="11" max="11" width="16.2545454545455" customWidth="1"/>
    <col min="12" max="17" width="9" hidden="1" customWidth="1"/>
  </cols>
  <sheetData>
    <row r="1" ht="80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23"/>
      <c r="K1" s="24"/>
      <c r="L1" s="25"/>
      <c r="M1" s="26"/>
      <c r="N1" s="25"/>
      <c r="O1" s="25"/>
      <c r="P1" s="25"/>
      <c r="Q1" s="55"/>
      <c r="R1" s="56"/>
    </row>
    <row r="2" ht="45.75" customHeight="1" spans="1:18">
      <c r="A2" s="2" t="s">
        <v>180</v>
      </c>
      <c r="B2" s="2"/>
      <c r="C2" s="2"/>
      <c r="D2" s="3"/>
      <c r="E2" s="3"/>
      <c r="F2" s="3"/>
      <c r="G2" s="3"/>
      <c r="H2" s="3"/>
      <c r="I2" s="3"/>
      <c r="J2" s="3"/>
      <c r="K2" s="27"/>
      <c r="L2" s="28"/>
      <c r="M2" s="29"/>
      <c r="N2" s="28"/>
      <c r="O2" s="28"/>
      <c r="P2" s="28"/>
      <c r="Q2" s="57"/>
      <c r="R2" s="58"/>
    </row>
    <row r="3" ht="37.5" customHeight="1" spans="1:18">
      <c r="A3" s="4" t="s">
        <v>2</v>
      </c>
      <c r="B3" s="4"/>
      <c r="C3" s="4"/>
      <c r="D3" s="4"/>
      <c r="E3" s="5" t="s">
        <v>181</v>
      </c>
      <c r="F3" s="5"/>
      <c r="G3" s="6"/>
      <c r="H3" s="6"/>
      <c r="I3" s="6"/>
      <c r="J3" s="6"/>
      <c r="K3" s="30"/>
      <c r="L3" s="25"/>
      <c r="M3" s="26"/>
      <c r="N3" s="25"/>
      <c r="O3" s="25"/>
      <c r="P3" s="25"/>
      <c r="Q3" s="55"/>
      <c r="R3" s="56"/>
    </row>
    <row r="4" ht="37.5" customHeight="1" spans="1:18">
      <c r="A4" s="4"/>
      <c r="B4" s="4"/>
      <c r="C4" s="4"/>
      <c r="D4" s="4"/>
      <c r="E4" s="5"/>
      <c r="F4" s="5"/>
      <c r="G4" s="6"/>
      <c r="H4" s="6"/>
      <c r="I4" s="6"/>
      <c r="J4" s="6"/>
      <c r="K4" s="30"/>
      <c r="L4" s="25"/>
      <c r="M4" s="26"/>
      <c r="N4" s="25"/>
      <c r="O4" s="25"/>
      <c r="P4" s="25"/>
      <c r="Q4" s="55"/>
      <c r="R4" s="56"/>
    </row>
    <row r="5" ht="37.5" customHeight="1" spans="1:18">
      <c r="A5" s="4"/>
      <c r="B5" s="4"/>
      <c r="C5" s="4"/>
      <c r="D5" s="4"/>
      <c r="E5" s="5"/>
      <c r="F5" s="5"/>
      <c r="G5" s="6"/>
      <c r="H5" s="6"/>
      <c r="I5" s="6"/>
      <c r="J5" s="6"/>
      <c r="K5" s="30"/>
      <c r="L5" s="25"/>
      <c r="M5" s="26"/>
      <c r="N5" s="25"/>
      <c r="O5" s="25"/>
      <c r="P5" s="25"/>
      <c r="Q5" s="55"/>
      <c r="R5" s="56"/>
    </row>
    <row r="6" ht="24.75" customHeight="1" spans="1:18">
      <c r="A6" s="4" t="s">
        <v>4</v>
      </c>
      <c r="B6" s="4"/>
      <c r="C6" s="4"/>
      <c r="D6" s="4"/>
      <c r="E6" s="5" t="s">
        <v>182</v>
      </c>
      <c r="F6" s="5"/>
      <c r="G6" s="6"/>
      <c r="H6" s="6"/>
      <c r="I6" s="6"/>
      <c r="J6" s="6"/>
      <c r="K6" s="31"/>
      <c r="L6" s="32" t="s">
        <v>6</v>
      </c>
      <c r="M6" s="33" t="e">
        <f>#REF!/1.3042</f>
        <v>#REF!</v>
      </c>
      <c r="N6" s="33"/>
      <c r="O6" s="33"/>
      <c r="P6" s="33"/>
      <c r="Q6" s="33"/>
      <c r="R6" s="56"/>
    </row>
    <row r="7" ht="24.75" customHeight="1" spans="1:18">
      <c r="A7" s="4"/>
      <c r="B7" s="4"/>
      <c r="C7" s="4"/>
      <c r="D7" s="4"/>
      <c r="E7" s="5"/>
      <c r="F7" s="5"/>
      <c r="G7" s="6"/>
      <c r="H7" s="6"/>
      <c r="I7" s="6"/>
      <c r="J7" s="6"/>
      <c r="K7" s="31"/>
      <c r="L7" s="32" t="s">
        <v>7</v>
      </c>
      <c r="M7" s="34" t="e">
        <f>SUM(#REF!)</f>
        <v>#REF!</v>
      </c>
      <c r="N7" s="34"/>
      <c r="O7" s="34"/>
      <c r="P7" s="34"/>
      <c r="Q7" s="33"/>
      <c r="R7" s="56"/>
    </row>
    <row r="8" ht="24.75" customHeight="1" spans="1:18">
      <c r="A8" s="4"/>
      <c r="B8" s="4"/>
      <c r="C8" s="4"/>
      <c r="D8" s="4"/>
      <c r="E8" s="5"/>
      <c r="F8" s="5"/>
      <c r="G8" s="6"/>
      <c r="H8" s="6"/>
      <c r="I8" s="6"/>
      <c r="J8" s="6"/>
      <c r="K8" s="31"/>
      <c r="L8" s="32" t="s">
        <v>8</v>
      </c>
      <c r="M8" s="34" t="e">
        <f>IF(M7&gt;250,M7*0.4)</f>
        <v>#REF!</v>
      </c>
      <c r="N8" s="34"/>
      <c r="O8" s="34"/>
      <c r="P8" s="34"/>
      <c r="Q8" s="33"/>
      <c r="R8" s="56"/>
    </row>
    <row r="9" ht="24.75" customHeight="1" spans="1:18">
      <c r="A9" s="4"/>
      <c r="B9" s="4"/>
      <c r="C9" s="4"/>
      <c r="D9" s="4"/>
      <c r="E9" s="6"/>
      <c r="F9" s="6"/>
      <c r="G9" s="6"/>
      <c r="H9" s="6"/>
      <c r="I9" s="6"/>
      <c r="J9" s="6"/>
      <c r="K9" s="31"/>
      <c r="L9" s="32" t="s">
        <v>9</v>
      </c>
      <c r="M9" s="32">
        <v>1.3049</v>
      </c>
      <c r="N9" s="32"/>
      <c r="O9" s="32"/>
      <c r="P9" s="32"/>
      <c r="Q9" s="59"/>
      <c r="R9" s="56"/>
    </row>
    <row r="10" ht="24.75" customHeight="1" spans="1:18">
      <c r="A10" s="4"/>
      <c r="B10" s="4"/>
      <c r="C10" s="4"/>
      <c r="D10" s="4"/>
      <c r="E10" s="6"/>
      <c r="F10" s="6"/>
      <c r="G10" s="6"/>
      <c r="H10" s="6"/>
      <c r="I10" s="6"/>
      <c r="J10" s="6"/>
      <c r="K10" s="31"/>
      <c r="L10" s="35" t="s">
        <v>10</v>
      </c>
      <c r="M10" s="33" t="e">
        <f>SUM(#REF!)/M9</f>
        <v>#REF!</v>
      </c>
      <c r="N10" s="33"/>
      <c r="O10" s="33"/>
      <c r="P10" s="33"/>
      <c r="Q10" s="33"/>
      <c r="R10" s="56"/>
    </row>
    <row r="11" ht="24.75" customHeight="1" spans="1:18">
      <c r="A11" s="4"/>
      <c r="B11" s="4"/>
      <c r="C11" s="4"/>
      <c r="D11" s="4"/>
      <c r="E11" s="6"/>
      <c r="F11" s="6"/>
      <c r="G11" s="6"/>
      <c r="H11" s="6"/>
      <c r="I11" s="6"/>
      <c r="J11" s="6"/>
      <c r="K11" s="31"/>
      <c r="L11" s="35" t="s">
        <v>11</v>
      </c>
      <c r="M11" s="36" t="e">
        <f>(M6/M9)/(M10/M9)</f>
        <v>#REF!</v>
      </c>
      <c r="N11" s="36"/>
      <c r="O11" s="36"/>
      <c r="P11" s="36"/>
      <c r="Q11" s="33"/>
      <c r="R11" s="56"/>
    </row>
    <row r="12" ht="42" spans="1:18">
      <c r="A12" s="7" t="s">
        <v>12</v>
      </c>
      <c r="B12" s="7" t="s">
        <v>13</v>
      </c>
      <c r="C12" s="7" t="s">
        <v>14</v>
      </c>
      <c r="D12" s="7" t="s">
        <v>15</v>
      </c>
      <c r="E12" s="8" t="s">
        <v>16</v>
      </c>
      <c r="F12" s="8" t="s">
        <v>17</v>
      </c>
      <c r="G12" s="8" t="s">
        <v>18</v>
      </c>
      <c r="H12" s="9" t="s">
        <v>19</v>
      </c>
      <c r="I12" s="9" t="s">
        <v>20</v>
      </c>
      <c r="J12" s="37" t="s">
        <v>21</v>
      </c>
      <c r="K12" s="38" t="s">
        <v>22</v>
      </c>
      <c r="L12" s="39" t="s">
        <v>23</v>
      </c>
      <c r="M12" s="40" t="s">
        <v>24</v>
      </c>
      <c r="N12" s="41" t="s">
        <v>25</v>
      </c>
      <c r="O12" s="42" t="s">
        <v>25</v>
      </c>
      <c r="P12" s="42" t="s">
        <v>26</v>
      </c>
      <c r="Q12" s="60" t="s">
        <v>26</v>
      </c>
      <c r="R12" s="56"/>
    </row>
    <row r="13" ht="24.75" customHeight="1" spans="1:18">
      <c r="A13" s="10">
        <v>1</v>
      </c>
      <c r="B13" s="10" t="s">
        <v>183</v>
      </c>
      <c r="C13" s="11">
        <v>14</v>
      </c>
      <c r="D13" s="12">
        <v>3924900090</v>
      </c>
      <c r="E13" s="13" t="s">
        <v>184</v>
      </c>
      <c r="F13" s="14" t="s">
        <v>185</v>
      </c>
      <c r="G13" s="13">
        <v>378</v>
      </c>
      <c r="H13" s="14">
        <v>1.136</v>
      </c>
      <c r="I13" s="43">
        <f>G13*H13</f>
        <v>429.408</v>
      </c>
      <c r="J13" s="44">
        <v>189.5</v>
      </c>
      <c r="K13" s="45" t="s">
        <v>186</v>
      </c>
      <c r="L13" s="46"/>
      <c r="M13" s="47"/>
      <c r="N13" s="48"/>
      <c r="O13" s="48"/>
      <c r="P13" s="48"/>
      <c r="Q13" s="61"/>
      <c r="R13" s="62"/>
    </row>
    <row r="14" ht="24.75" customHeight="1" spans="1:18">
      <c r="A14" s="15"/>
      <c r="B14" s="15"/>
      <c r="C14" s="16">
        <f>SUM(C13:C13)</f>
        <v>14</v>
      </c>
      <c r="D14" s="15"/>
      <c r="E14" s="17" t="s">
        <v>75</v>
      </c>
      <c r="F14" s="17"/>
      <c r="G14" s="18">
        <f t="shared" ref="G14:J14" si="0">SUM(G13:G13)</f>
        <v>378</v>
      </c>
      <c r="H14" s="19"/>
      <c r="I14" s="49">
        <f t="shared" si="0"/>
        <v>429.408</v>
      </c>
      <c r="J14" s="50">
        <f t="shared" si="0"/>
        <v>189.5</v>
      </c>
      <c r="K14" s="51"/>
      <c r="L14" s="52" t="e">
        <f>SUM(#REF!)</f>
        <v>#REF!</v>
      </c>
      <c r="M14" s="34"/>
      <c r="N14" s="42"/>
      <c r="O14" s="42" t="e">
        <f>SUM(#REF!)</f>
        <v>#REF!</v>
      </c>
      <c r="P14" s="42" t="e">
        <f>SUM(#REF!)</f>
        <v>#REF!</v>
      </c>
      <c r="Q14" s="42" t="e">
        <f>SUM(#REF!)</f>
        <v>#REF!</v>
      </c>
      <c r="R14" s="63" t="e">
        <f>(O14+Q14)*9.1/L14</f>
        <v>#REF!</v>
      </c>
    </row>
    <row r="15" ht="24.75" customHeight="1" spans="1:18">
      <c r="A15" s="15"/>
      <c r="B15" s="15"/>
      <c r="C15" s="15"/>
      <c r="D15" s="15"/>
      <c r="E15" s="20"/>
      <c r="F15" s="21"/>
      <c r="G15" s="21"/>
      <c r="H15" s="21"/>
      <c r="I15" s="53"/>
      <c r="J15" s="51"/>
      <c r="K15" s="51"/>
      <c r="L15" s="54"/>
      <c r="M15" s="32"/>
      <c r="N15" s="54"/>
      <c r="O15" s="54"/>
      <c r="P15" s="54"/>
      <c r="Q15" s="64"/>
      <c r="R15" s="56"/>
    </row>
    <row r="16" spans="1:18">
      <c r="A16" s="22" t="s">
        <v>76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54"/>
      <c r="M16" s="54"/>
      <c r="N16" s="54"/>
      <c r="O16" s="54"/>
      <c r="P16" s="54"/>
      <c r="Q16" s="54"/>
      <c r="R16" s="56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54"/>
      <c r="M17" s="32"/>
      <c r="N17" s="54"/>
      <c r="O17" s="54"/>
      <c r="P17" s="54"/>
      <c r="Q17" s="64"/>
      <c r="R17" s="56"/>
    </row>
  </sheetData>
  <mergeCells count="13">
    <mergeCell ref="A1:J1"/>
    <mergeCell ref="A2:J2"/>
    <mergeCell ref="M6:P6"/>
    <mergeCell ref="M7:P7"/>
    <mergeCell ref="M8:P8"/>
    <mergeCell ref="M9:P9"/>
    <mergeCell ref="M10:P10"/>
    <mergeCell ref="M11:P11"/>
    <mergeCell ref="A3:D5"/>
    <mergeCell ref="E3:J5"/>
    <mergeCell ref="A6:D11"/>
    <mergeCell ref="E6:J11"/>
    <mergeCell ref="A16:J17"/>
  </mergeCells>
  <pageMargins left="0.75" right="0.75" top="1" bottom="1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导出模板说明</vt:lpstr>
      <vt:lpstr>D2104064132</vt:lpstr>
      <vt:lpstr>D2104059845</vt:lpstr>
      <vt:lpstr>D2104060390</vt:lpstr>
      <vt:lpstr>D2104032257</vt:lpstr>
      <vt:lpstr>D2104008958</vt:lpstr>
      <vt:lpstr>D2104043208</vt:lpstr>
      <vt:lpstr>D2104032744</vt:lpstr>
      <vt:lpstr>D2104064464</vt:lpstr>
      <vt:lpstr>D2104050423</vt:lpstr>
      <vt:lpstr>D2104050075</vt:lpstr>
      <vt:lpstr>D2104047638</vt:lpstr>
      <vt:lpstr>D2104064466</vt:lpstr>
      <vt:lpstr>D2104064394</vt:lpstr>
      <vt:lpstr>D2104075711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MAIBENBEN</dc:creator>
  <cp:lastModifiedBy>Simon</cp:lastModifiedBy>
  <dcterms:created xsi:type="dcterms:W3CDTF">2021-05-14T13:29:00Z</dcterms:created>
  <dcterms:modified xsi:type="dcterms:W3CDTF">2021-06-25T14:00:04Z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eadingLayout">
    <vt:bool>true</vt:bool>
  </property>
  <property fmtid="{D5CDD505-2E9C-101B-9397-08002B2CF9AE}" pid="4" name="ICV">
    <vt:lpwstr>C390A42C09AA4DFE8200086477B9B42A</vt:lpwstr>
  </property>
</Properties>
</file>